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3"/>
  <workbookPr defaultThemeVersion="124226"/>
  <mc:AlternateContent xmlns:mc="http://schemas.openxmlformats.org/markup-compatibility/2006">
    <mc:Choice Requires="x15">
      <x15ac:absPath xmlns:x15ac="http://schemas.microsoft.com/office/spreadsheetml/2010/11/ac" url="https://cloudisu.sharepoint.com/sites/PureasIce/Shared Documents/Anti-Doping/Doping 22-23/COVID-19/"/>
    </mc:Choice>
  </mc:AlternateContent>
  <xr:revisionPtr revIDLastSave="0" documentId="8_{D463CAE2-2ABC-4DDB-B274-EFB8E8EB68DA}" xr6:coauthVersionLast="47" xr6:coauthVersionMax="47" xr10:uidLastSave="{00000000-0000-0000-0000-000000000000}"/>
  <bookViews>
    <workbookView xWindow="38290" yWindow="-110" windowWidth="38620" windowHeight="21220" xr2:uid="{00000000-000D-0000-FFFF-FFFF00000000}"/>
  </bookViews>
  <sheets>
    <sheet name="1. Instructions" sheetId="16" r:id="rId1"/>
    <sheet name="2. Assessment Overview" sheetId="19" r:id="rId2"/>
    <sheet name="3. Decision Tree" sheetId="17" r:id="rId3"/>
    <sheet name="4. Risk Evaluation" sheetId="13" r:id="rId4"/>
    <sheet name="5. Risk Mitigation" sheetId="12" r:id="rId5"/>
    <sheet name="6. Decision Matrix" sheetId="15" r:id="rId6"/>
    <sheet name="7. Risk Communication" sheetId="18" r:id="rId7"/>
    <sheet name="8. Reviewer Sign Off" sheetId="20" r:id="rId8"/>
    <sheet name="Back end" sheetId="3" state="hidden" r:id="rId9"/>
    <sheet name="Back end 2" sheetId="14" state="hidden" r:id="rId10"/>
    <sheet name="Glossary" sheetId="24" r:id="rId11"/>
    <sheet name="List of abbreviations" sheetId="25" r:id="rId12"/>
  </sheets>
  <definedNames>
    <definedName name="_GoBack" localSheetId="4">'5. Risk Mitigation'!#REF!</definedName>
    <definedName name="_Hlk41411087" localSheetId="0">'1. 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8" i="13" l="1"/>
  <c r="E17" i="13"/>
  <c r="G17" i="13" s="1"/>
  <c r="E16" i="13"/>
  <c r="E22" i="13"/>
  <c r="F53" i="12"/>
  <c r="H53" i="12" s="1"/>
  <c r="F44" i="12" l="1"/>
  <c r="H44" i="12" s="1"/>
  <c r="F45" i="12"/>
  <c r="H45" i="12" s="1"/>
  <c r="F63" i="12"/>
  <c r="H63" i="12" s="1"/>
  <c r="F60" i="12"/>
  <c r="H60" i="12" s="1"/>
  <c r="F11" i="12"/>
  <c r="F12" i="12"/>
  <c r="F73" i="12"/>
  <c r="F34" i="12"/>
  <c r="H34" i="12" s="1"/>
  <c r="F23" i="12"/>
  <c r="H23" i="12" s="1"/>
  <c r="F30" i="12"/>
  <c r="H30" i="12" s="1"/>
  <c r="F62" i="12"/>
  <c r="H62" i="12" s="1"/>
  <c r="F64" i="12"/>
  <c r="H64" i="12" s="1"/>
  <c r="F65" i="12"/>
  <c r="H65" i="12" s="1"/>
  <c r="F66" i="12"/>
  <c r="H66" i="12" s="1"/>
  <c r="F58" i="12"/>
  <c r="H58" i="12" s="1"/>
  <c r="E23" i="13"/>
  <c r="E20" i="13"/>
  <c r="F68" i="12" l="1"/>
  <c r="H68" i="12" s="1"/>
  <c r="E11" i="13" l="1"/>
  <c r="G11" i="13" s="1"/>
  <c r="F57" i="12"/>
  <c r="F13" i="12"/>
  <c r="F52" i="12"/>
  <c r="F55" i="12"/>
  <c r="F76" i="12"/>
  <c r="F31" i="12"/>
  <c r="H31" i="12" s="1"/>
  <c r="E19" i="13"/>
  <c r="E15" i="13"/>
  <c r="G15" i="13" s="1"/>
  <c r="E12" i="13" l="1"/>
  <c r="E13" i="13"/>
  <c r="F88" i="12"/>
  <c r="F89" i="12"/>
  <c r="F90" i="12"/>
  <c r="F91" i="12"/>
  <c r="F87" i="12"/>
  <c r="F21" i="12"/>
  <c r="F22" i="12"/>
  <c r="F24" i="12"/>
  <c r="F32" i="12"/>
  <c r="F69" i="12"/>
  <c r="F33" i="12"/>
  <c r="F35" i="12"/>
  <c r="F36" i="12"/>
  <c r="F37" i="12"/>
  <c r="F38" i="12"/>
  <c r="F39" i="12"/>
  <c r="H39" i="12" s="1"/>
  <c r="F71" i="12"/>
  <c r="F72" i="12"/>
  <c r="F27" i="12"/>
  <c r="F25" i="12"/>
  <c r="F26" i="12"/>
  <c r="H26" i="12" s="1"/>
  <c r="F28" i="12"/>
  <c r="F29" i="12"/>
  <c r="F40" i="12"/>
  <c r="F41" i="12"/>
  <c r="F16" i="12"/>
  <c r="F20" i="12"/>
  <c r="F42" i="12"/>
  <c r="F43" i="12"/>
  <c r="F46" i="12"/>
  <c r="F51" i="12"/>
  <c r="F54" i="12"/>
  <c r="F49" i="12"/>
  <c r="F50" i="12"/>
  <c r="F47" i="12"/>
  <c r="F48" i="12"/>
  <c r="F80" i="12"/>
  <c r="H80" i="12" s="1"/>
  <c r="F75" i="12"/>
  <c r="F77" i="12"/>
  <c r="H77" i="12" s="1"/>
  <c r="F74" i="12"/>
  <c r="H74" i="12" s="1"/>
  <c r="F78" i="12"/>
  <c r="F79" i="12"/>
  <c r="F56" i="12"/>
  <c r="F70" i="12"/>
  <c r="F17" i="12"/>
  <c r="F18" i="12"/>
  <c r="F19" i="12"/>
  <c r="F14" i="12"/>
  <c r="F15" i="12"/>
  <c r="F81" i="12"/>
  <c r="F82" i="12"/>
  <c r="F83" i="12"/>
  <c r="F84" i="12"/>
  <c r="F85" i="12"/>
  <c r="F86" i="12"/>
  <c r="F92" i="12"/>
  <c r="F59" i="12"/>
  <c r="H59" i="12" s="1"/>
  <c r="F61" i="12"/>
  <c r="F67" i="12"/>
  <c r="F93" i="12"/>
  <c r="F94" i="12"/>
  <c r="F95" i="12"/>
  <c r="F96" i="12"/>
  <c r="H96" i="12" s="1"/>
  <c r="G19" i="13" l="1"/>
  <c r="E27" i="13" l="1"/>
  <c r="H88" i="12"/>
  <c r="H90" i="12"/>
  <c r="H91" i="12"/>
  <c r="H83" i="12"/>
  <c r="H84" i="12"/>
  <c r="H13" i="12"/>
  <c r="H37" i="12"/>
  <c r="H38" i="12"/>
  <c r="H71" i="12"/>
  <c r="H72" i="12"/>
  <c r="H27" i="12"/>
  <c r="H25" i="12"/>
  <c r="H28" i="12"/>
  <c r="H29" i="12"/>
  <c r="H40" i="12"/>
  <c r="H42" i="12"/>
  <c r="H43" i="12"/>
  <c r="H46" i="12"/>
  <c r="H51" i="12"/>
  <c r="H52" i="12"/>
  <c r="H54" i="12"/>
  <c r="H55" i="12"/>
  <c r="H49" i="12"/>
  <c r="H50" i="12"/>
  <c r="H47" i="12"/>
  <c r="H76" i="12"/>
  <c r="H78" i="12"/>
  <c r="H79" i="12"/>
  <c r="H81" i="12"/>
  <c r="H82" i="12"/>
  <c r="H85" i="12"/>
  <c r="H86" i="12"/>
  <c r="H87" i="12"/>
  <c r="H89" i="12"/>
  <c r="H92" i="12"/>
  <c r="E26" i="13"/>
  <c r="G23" i="13" l="1"/>
  <c r="G18" i="13"/>
  <c r="E28" i="13"/>
  <c r="G28" i="13" s="1"/>
  <c r="G20" i="13"/>
  <c r="E21" i="13"/>
  <c r="G21" i="13" s="1"/>
  <c r="G22" i="13"/>
  <c r="E24" i="13"/>
  <c r="G24" i="13" s="1"/>
  <c r="G13" i="13"/>
  <c r="G26" i="13"/>
  <c r="G27" i="13"/>
  <c r="E25" i="13"/>
  <c r="G25" i="13" s="1"/>
  <c r="E10" i="13"/>
  <c r="G10" i="13" s="1"/>
  <c r="E14" i="13"/>
  <c r="G14" i="13" s="1"/>
  <c r="G12" i="13"/>
  <c r="G16" i="13"/>
  <c r="E30" i="13" l="1"/>
  <c r="D30" i="13" s="1"/>
  <c r="H75" i="12" l="1"/>
  <c r="H70" i="12"/>
  <c r="H14" i="12"/>
  <c r="H15" i="12"/>
  <c r="H48" i="12"/>
  <c r="H18" i="12" l="1"/>
  <c r="G8" i="15" l="1"/>
  <c r="I8" i="15" s="1"/>
  <c r="H16" i="12"/>
  <c r="H41" i="12"/>
  <c r="H56" i="12"/>
  <c r="H24" i="12"/>
  <c r="H69" i="12"/>
  <c r="H33" i="12"/>
  <c r="H35" i="12"/>
  <c r="H32" i="12"/>
  <c r="P5" i="20" l="1"/>
  <c r="H67" i="12"/>
  <c r="H21" i="12" l="1"/>
  <c r="H17" i="12"/>
  <c r="H93" i="12" l="1"/>
  <c r="H95" i="12"/>
  <c r="H94" i="12"/>
  <c r="H19" i="12"/>
  <c r="H61" i="12"/>
  <c r="H20" i="12"/>
  <c r="H36" i="12"/>
  <c r="H11" i="12"/>
  <c r="H12" i="12"/>
  <c r="H57" i="12"/>
  <c r="H22" i="12"/>
  <c r="H99" i="12" l="1"/>
  <c r="E99" i="12" s="1"/>
  <c r="E100" i="12" s="1"/>
  <c r="G10" i="15" l="1"/>
  <c r="I10" i="15" s="1"/>
  <c r="G12" i="15" s="1"/>
  <c r="P7" i="20" l="1"/>
  <c r="P9" i="20"/>
</calcChain>
</file>

<file path=xl/sharedStrings.xml><?xml version="1.0" encoding="utf-8"?>
<sst xmlns="http://schemas.openxmlformats.org/spreadsheetml/2006/main" count="720" uniqueCount="621">
  <si>
    <t>WHO Mass Gathering COVID-19 Risk Assessment Tool – Generic Events</t>
  </si>
  <si>
    <t>Version 3 – 16 June 2022</t>
  </si>
  <si>
    <t xml:space="preserve">Instructions for authorities and event organizers on how to use the tool planning mass gatherings during the COVID-19 pandemic </t>
  </si>
  <si>
    <t>The content of this WHO Mass Gatherings COVID-19 Risk Assessment Tool has been updated to reflect new World Health Organization (WHO) technical guidance and new evidence on both COVID-19 and mass gatherings as well as feedback from users.</t>
    <phoneticPr fontId="104" type="noConversion"/>
  </si>
  <si>
    <t>This revision of the risk assessment tool was developed and reviewed by the WHO Mass Gathering Technical Expert Group with input from WHO area-specific technical teams and includes new research and evidence and considerations such as improved diagnostics, vaccines, variants of concern and ventilation considerations . The expanded tool includes eight tabs: 1. Instructions; 2. Assessment Overview; 3. Decision Tree; 4. Risk Evaluation; 5. Risk Mitigation; 6. Decision Matrix; 7. Risk Communication; and 8. Reviewer Sign Off. There as an additional tab with a glossary and list of abbreviations.</t>
  </si>
  <si>
    <t xml:space="preserve">Version 1 was published on 20 March 2020 under the title “Mass Gathering risk assessment COVID-19: key considerations” and Version 2 was published on 10 July 2020 under the title "WHO Mass Gathering COVID-19 Risk Assessment Tool - Generic Events". This is the third update  of the "WHO Mass Gathering COVID-19 Risk Assessment Tool - Generic Events". </t>
  </si>
  <si>
    <r>
      <t>WHO recommends that the decision-making process related to holding, modifying, postponing or cancelling gatherings of any size in the context of the COVID-19 pandemic should rely on a risk-based approach.</t>
    </r>
    <r>
      <rPr>
        <sz val="11"/>
        <color theme="1"/>
        <rFont val="Calibri"/>
        <family val="2"/>
        <scheme val="minor"/>
      </rPr>
      <t xml:space="preserve"> Importantly, it should be reminded that gatherings should never be left unmanaged or poorly</t>
    </r>
    <r>
      <rPr>
        <b/>
        <sz val="11"/>
        <color theme="1"/>
        <rFont val="Calibri"/>
        <family val="2"/>
        <scheme val="minor"/>
      </rPr>
      <t xml:space="preserve"> </t>
    </r>
    <r>
      <rPr>
        <sz val="11"/>
        <color theme="1"/>
        <rFont val="Calibri"/>
        <family val="2"/>
        <scheme val="minor"/>
      </rPr>
      <t xml:space="preserve">managed, regardless of their size and type and level of associated risk. Even when precautionary measures are properly applied, </t>
    </r>
    <r>
      <rPr>
        <sz val="11"/>
        <color rgb="FFFF0000"/>
        <rFont val="Calibri"/>
        <family val="3"/>
        <charset val="129"/>
        <scheme val="minor"/>
      </rPr>
      <t>zero risk does not exist</t>
    </r>
    <r>
      <rPr>
        <sz val="11"/>
        <color theme="1"/>
        <rFont val="Calibri"/>
        <family val="2"/>
        <scheme val="minor"/>
      </rPr>
      <t>. Routine planning for mass gatherings includes conducting dynamic risk assessments to determine the overall risk of amplification of the COVID-19 cases connected to a mass gathering. In view of the current COVID-19 pandemic ,  WHO has developed this risk assessment tool for mass gatherings for use by host countries authorities and event organizers to assess the specific risk of COVID-19 transmission associated with the event.</t>
    </r>
    <phoneticPr fontId="104" type="noConversion"/>
  </si>
  <si>
    <r>
      <rPr>
        <b/>
        <sz val="11"/>
        <color theme="1"/>
        <rFont val="Calibri"/>
        <family val="2"/>
        <scheme val="minor"/>
      </rPr>
      <t>Overview of the WHO Mass Gathering COVID-19 Risk Assessment Tool</t>
    </r>
    <r>
      <rPr>
        <sz val="11"/>
        <color theme="1"/>
        <rFont val="Calibri"/>
        <family val="2"/>
        <charset val="204"/>
        <scheme val="minor"/>
      </rPr>
      <t xml:space="preserve">
There are three pillars to the WHO Mass Gathering COVID-19 Risk Assessment process:</t>
    </r>
  </si>
  <si>
    <t>1. Risk Evaluation</t>
  </si>
  <si>
    <t>2. Risk Mitigation</t>
  </si>
  <si>
    <t>3. Risk Communication</t>
  </si>
  <si>
    <r>
      <rPr>
        <b/>
        <sz val="11"/>
        <color theme="1"/>
        <rFont val="Calibri"/>
        <family val="2"/>
        <charset val="204"/>
        <scheme val="minor"/>
      </rPr>
      <t>How To Complete the WHO Mass Gathering COVID-19 Risk Assessment Tool:</t>
    </r>
    <r>
      <rPr>
        <sz val="11"/>
        <color theme="1"/>
        <rFont val="Calibri"/>
        <family val="2"/>
        <charset val="204"/>
        <scheme val="minor"/>
      </rPr>
      <t xml:space="preserve">
This risk assessment tool must be completed in this Excel spreadsheet (see following tabs). Scores are automatically calculated there. The tabs for this excel tool are as follows:
</t>
    </r>
    <r>
      <rPr>
        <u/>
        <sz val="11"/>
        <color theme="1"/>
        <rFont val="Calibri"/>
        <family val="2"/>
        <charset val="204"/>
        <scheme val="minor"/>
      </rPr>
      <t>1. Instructions</t>
    </r>
    <r>
      <rPr>
        <sz val="11"/>
        <color theme="1"/>
        <rFont val="Calibri"/>
        <family val="2"/>
        <charset val="204"/>
        <scheme val="minor"/>
      </rPr>
      <t xml:space="preserve"> (this tab) - provides general overview of the WHO Mass Gathering COVID-19 Risk Assessment Tool - Generic Events.
</t>
    </r>
    <r>
      <rPr>
        <u/>
        <sz val="11"/>
        <color theme="1"/>
        <rFont val="Calibri"/>
        <family val="2"/>
        <charset val="204"/>
        <scheme val="minor"/>
      </rPr>
      <t>2.  Assessment Overview</t>
    </r>
    <r>
      <rPr>
        <sz val="11"/>
        <color theme="1"/>
        <rFont val="Calibri"/>
        <family val="2"/>
        <charset val="204"/>
        <scheme val="minor"/>
      </rPr>
      <t xml:space="preserve"> - form to outline mass gathering name, host country, region/district, date of risk assessment, and assessment team members and role.
</t>
    </r>
    <r>
      <rPr>
        <u/>
        <sz val="11"/>
        <color theme="1"/>
        <rFont val="Calibri"/>
        <family val="2"/>
        <charset val="204"/>
        <scheme val="minor"/>
      </rPr>
      <t>3. Decision Tree</t>
    </r>
    <r>
      <rPr>
        <sz val="11"/>
        <color theme="1"/>
        <rFont val="Calibri"/>
        <family val="2"/>
        <charset val="204"/>
        <scheme val="minor"/>
      </rPr>
      <t xml:space="preserve"> - flowchart with an overview of the risk assessment process.
</t>
    </r>
    <r>
      <rPr>
        <u/>
        <sz val="11"/>
        <color theme="1"/>
        <rFont val="Calibri"/>
        <family val="2"/>
        <charset val="204"/>
        <scheme val="minor"/>
      </rPr>
      <t>4. Risk Evaluation</t>
    </r>
    <r>
      <rPr>
        <sz val="11"/>
        <color theme="1"/>
        <rFont val="Calibri"/>
        <family val="2"/>
        <charset val="204"/>
        <scheme val="minor"/>
      </rPr>
      <t xml:space="preserve"> - assessment of risk factors  of mass gathering event, provides a total COVID-19 risk evaluation score.
</t>
    </r>
    <r>
      <rPr>
        <u/>
        <sz val="11"/>
        <color theme="1"/>
        <rFont val="Calibri"/>
        <family val="2"/>
        <charset val="204"/>
        <scheme val="minor"/>
      </rPr>
      <t>5. Risk Mitigation</t>
    </r>
    <r>
      <rPr>
        <sz val="11"/>
        <color theme="1"/>
        <rFont val="Calibri"/>
        <family val="2"/>
        <charset val="204"/>
        <scheme val="minor"/>
      </rPr>
      <t xml:space="preserve"> - assessment of mitigation measures to be implemented to reduce the COVID-19 risk associated with mass gathering event, provides a total COVID-19 risk mitigation score.
</t>
    </r>
    <r>
      <rPr>
        <u/>
        <sz val="11"/>
        <color theme="1"/>
        <rFont val="Calibri"/>
        <family val="2"/>
        <charset val="204"/>
        <scheme val="minor"/>
      </rPr>
      <t>6. Decision Matrix</t>
    </r>
    <r>
      <rPr>
        <sz val="11"/>
        <color theme="1"/>
        <rFont val="Calibri"/>
        <family val="2"/>
        <charset val="204"/>
        <scheme val="minor"/>
      </rPr>
      <t xml:space="preserve"> - uses the total COVID-19 risk evaluation score (Tab 4. Risk Evaluation) and total COVID-19 risk mitigation score (Tab 5. Risk Mitigation) to calculate the overall risk of further spread of COVID-19 for a mass gathering.
</t>
    </r>
    <r>
      <rPr>
        <u/>
        <sz val="11"/>
        <color theme="1"/>
        <rFont val="Calibri"/>
        <family val="2"/>
        <charset val="204"/>
        <scheme val="minor"/>
      </rPr>
      <t>7. Risk Communication</t>
    </r>
    <r>
      <rPr>
        <sz val="11"/>
        <color theme="1"/>
        <rFont val="Calibri"/>
        <family val="2"/>
        <charset val="204"/>
        <scheme val="minor"/>
      </rPr>
      <t xml:space="preserve"> - details the importance of clearly communicating your plans and findings with mass gathering event's staff, participants and general public and provides considerations for the event's Risk Communication and Community Engagement and Infodemic Management (RCCE-IM) strategy.
</t>
    </r>
    <r>
      <rPr>
        <u/>
        <sz val="11"/>
        <color theme="1"/>
        <rFont val="Calibri"/>
        <family val="2"/>
        <charset val="204"/>
        <scheme val="minor"/>
      </rPr>
      <t xml:space="preserve">8. Review Sign Off </t>
    </r>
    <r>
      <rPr>
        <sz val="11"/>
        <color theme="1"/>
        <rFont val="Calibri"/>
        <family val="2"/>
        <charset val="204"/>
        <scheme val="minor"/>
      </rPr>
      <t xml:space="preserve">- page for risk assessment reviewers to provide additional comments and agree on the results of the mass gathering event risk assessment.
Instructions for use of the individual components are provided in the respective tabs. </t>
    </r>
  </si>
  <si>
    <r>
      <rPr>
        <b/>
        <sz val="11"/>
        <color theme="1"/>
        <rFont val="Calibri"/>
        <family val="2"/>
        <charset val="204"/>
        <scheme val="minor"/>
      </rPr>
      <t>Reference Documents</t>
    </r>
    <r>
      <rPr>
        <sz val="11"/>
        <color theme="1"/>
        <rFont val="Calibri"/>
        <family val="2"/>
        <charset val="204"/>
        <scheme val="minor"/>
      </rPr>
      <t xml:space="preserve">
This risk assessment tool should be used in conjunction with:
- Holding gatherings during the COVID-19 pandemic. WHO Policy brief (2 August 2021) available on the WHO website </t>
    </r>
    <r>
      <rPr>
        <u/>
        <sz val="11"/>
        <color theme="10"/>
        <rFont val="Calibri"/>
        <family val="2"/>
        <charset val="204"/>
        <scheme val="minor"/>
      </rPr>
      <t xml:space="preserve">(https://www.who.int/publications/i/item/holding-gatherings-during-the-covid-19-pandemic-who-policy-brief-2-august-2021 </t>
    </r>
    <r>
      <rPr>
        <sz val="11"/>
        <color theme="1"/>
        <rFont val="Calibri"/>
        <family val="2"/>
        <charset val="204"/>
        <scheme val="minor"/>
      </rPr>
      <t>and</t>
    </r>
    <r>
      <rPr>
        <u/>
        <sz val="11"/>
        <color theme="10"/>
        <rFont val="Calibri"/>
        <family val="2"/>
        <charset val="204"/>
        <scheme val="minor"/>
      </rPr>
      <t xml:space="preserve"> https://apps.who.int/iris/handle/10665/343409
</t>
    </r>
    <r>
      <rPr>
        <sz val="11"/>
        <color theme="1"/>
        <rFont val="Calibri"/>
        <family val="2"/>
        <charset val="204"/>
        <scheme val="minor"/>
      </rPr>
      <t>- Key planning recommendations for mass gatherings in the context of the current COVID-19 outbreak. Interim guidance (4 November 2021) available on the WHO website</t>
    </r>
    <r>
      <rPr>
        <u/>
        <sz val="11"/>
        <color theme="10"/>
        <rFont val="Calibri"/>
        <family val="2"/>
        <charset val="204"/>
        <scheme val="minor"/>
      </rPr>
      <t xml:space="preserve"> (https://www.who.int/publications/i/item/key-planning-recommendations-for-mass-gatherings-in-the-context-of-the-current-covid-19-outbreak) </t>
    </r>
    <r>
      <rPr>
        <sz val="11"/>
        <color theme="1"/>
        <rFont val="Calibri"/>
        <family val="2"/>
        <charset val="204"/>
        <scheme val="minor"/>
      </rPr>
      <t>and in the WHO COVID-19 app for smartphones, WHO Academy.</t>
    </r>
  </si>
  <si>
    <r>
      <rPr>
        <sz val="11"/>
        <rFont val="Calibri"/>
        <family val="2"/>
        <scheme val="minor"/>
      </rPr>
      <t>To accurately provide answers to the following Risk Evaluation questions and Risk Mitigation statements, event organizers must be knowledgeable about the current state of the COVID-19 pandemic. The host country authorities and MG organizers should reference the daily global COVID-19 situation reports provided by WHO  (</t>
    </r>
    <r>
      <rPr>
        <u/>
        <sz val="11"/>
        <color rgb="FF0000FF"/>
        <rFont val="Calibri"/>
        <family val="2"/>
        <scheme val="minor"/>
      </rPr>
      <t>https://covid19.who.int/</t>
    </r>
    <r>
      <rPr>
        <sz val="11"/>
        <rFont val="Calibri"/>
        <family val="2"/>
        <scheme val="minor"/>
      </rPr>
      <t>) as well as national COVID-19 situation reports, if available.</t>
    </r>
  </si>
  <si>
    <r>
      <t xml:space="preserve">Mass gathering risk assessment must be conducted with input from local and national public health authorities and event organizers, as well as with input from multi-sectoral stakeholders (emergency management and response, transport, safety and security, law enforcement or military, if applicable). Experts with knowledge in mass gatherings, risk assessment, epidemiology, infectious disease prevention and control measures and risk communication must be engaged from the initial stages of event planning. Questions and Statements in the Risk Evaluation and Mitigation tabs respectively may use vague language such as </t>
    </r>
    <r>
      <rPr>
        <b/>
        <i/>
        <sz val="11"/>
        <color theme="1"/>
        <rFont val="Calibri"/>
        <family val="2"/>
        <charset val="204"/>
        <scheme val="minor"/>
      </rPr>
      <t>"significant", "frequent"</t>
    </r>
    <r>
      <rPr>
        <sz val="11"/>
        <color theme="1"/>
        <rFont val="Calibri"/>
        <family val="2"/>
        <charset val="204"/>
        <scheme val="minor"/>
      </rPr>
      <t>, or</t>
    </r>
    <r>
      <rPr>
        <b/>
        <i/>
        <sz val="11"/>
        <color theme="1"/>
        <rFont val="Calibri"/>
        <family val="2"/>
        <charset val="204"/>
        <scheme val="minor"/>
      </rPr>
      <t xml:space="preserve"> "high proportion"</t>
    </r>
    <r>
      <rPr>
        <sz val="11"/>
        <color theme="1"/>
        <rFont val="Calibri"/>
        <family val="2"/>
        <charset val="204"/>
        <scheme val="minor"/>
      </rPr>
      <t>. Specific definitions are not provided for such criteria because multiple factors may influence what would constitute</t>
    </r>
    <r>
      <rPr>
        <b/>
        <i/>
        <sz val="11"/>
        <color theme="1"/>
        <rFont val="Calibri"/>
        <family val="2"/>
        <charset val="204"/>
        <scheme val="minor"/>
      </rPr>
      <t xml:space="preserve"> </t>
    </r>
    <r>
      <rPr>
        <sz val="11"/>
        <color theme="1"/>
        <rFont val="Calibri"/>
        <family val="2"/>
        <charset val="204"/>
        <scheme val="minor"/>
      </rPr>
      <t>"significant", "frequent", or "high proportion", including the accepted risk level in the host country, the capability to respond to potential outbreaks and the capacity of the local health care system, among others. Mass gathering event organizers should work with the local and national public health authorities when answering risk questions with vague language to ensure the context of the COVID-19 pandemic and the capacity of the health system is taken into account.</t>
    </r>
  </si>
  <si>
    <r>
      <t xml:space="preserve">For the </t>
    </r>
    <r>
      <rPr>
        <b/>
        <sz val="11"/>
        <color theme="1"/>
        <rFont val="Calibri"/>
        <family val="2"/>
        <charset val="204"/>
        <scheme val="minor"/>
      </rPr>
      <t>Overall risk of further spread of COVID-19</t>
    </r>
    <r>
      <rPr>
        <sz val="11"/>
        <color theme="1"/>
        <rFont val="Calibri"/>
        <family val="2"/>
        <charset val="204"/>
        <scheme val="minor"/>
      </rPr>
      <t xml:space="preserve"> for a mass gathering to be determined, factors under consideration include: </t>
    </r>
  </si>
  <si>
    <r>
      <t xml:space="preserve">    • </t>
    </r>
    <r>
      <rPr>
        <b/>
        <i/>
        <sz val="11"/>
        <color theme="1"/>
        <rFont val="Calibri"/>
        <family val="2"/>
        <charset val="204"/>
        <scheme val="minor"/>
      </rPr>
      <t>Epidemiological factors:</t>
    </r>
    <r>
      <rPr>
        <i/>
        <sz val="11"/>
        <color theme="1"/>
        <rFont val="Calibri"/>
        <family val="2"/>
        <charset val="204"/>
        <scheme val="minor"/>
      </rPr>
      <t xml:space="preserve"> the current epidemiological situation of the COVID-19 pandemic and known transmission scenarios     </t>
    </r>
  </si>
  <si>
    <r>
      <t xml:space="preserve">    • </t>
    </r>
    <r>
      <rPr>
        <b/>
        <i/>
        <sz val="11"/>
        <color theme="1"/>
        <rFont val="Calibri"/>
        <family val="2"/>
        <scheme val="minor"/>
      </rPr>
      <t>Health system factors:</t>
    </r>
    <r>
      <rPr>
        <i/>
        <sz val="11"/>
        <color theme="1"/>
        <rFont val="Calibri"/>
        <family val="2"/>
        <scheme val="minor"/>
      </rPr>
      <t xml:space="preserve"> the Public Health and Social Measures (PHSM) that are currently in place or feasible in the host community and the capacity of the local health care system</t>
    </r>
  </si>
  <si>
    <r>
      <t xml:space="preserve">    •</t>
    </r>
    <r>
      <rPr>
        <b/>
        <i/>
        <sz val="11"/>
        <color theme="1"/>
        <rFont val="Calibri"/>
        <family val="2"/>
        <charset val="204"/>
        <scheme val="minor"/>
      </rPr>
      <t>Individual factors:</t>
    </r>
    <r>
      <rPr>
        <i/>
        <sz val="11"/>
        <color theme="1"/>
        <rFont val="Calibri"/>
        <family val="2"/>
        <scheme val="minor"/>
      </rPr>
      <t xml:space="preserve"> the geographical distribution and number of mass gathering participants, and their individual risk profile dynamics</t>
    </r>
  </si>
  <si>
    <r>
      <t xml:space="preserve">    •</t>
    </r>
    <r>
      <rPr>
        <b/>
        <i/>
        <sz val="11"/>
        <color theme="1"/>
        <rFont val="Calibri"/>
        <family val="2"/>
        <scheme val="minor"/>
      </rPr>
      <t>Venue factors:</t>
    </r>
    <r>
      <rPr>
        <i/>
        <sz val="11"/>
        <color theme="1"/>
        <rFont val="Calibri"/>
        <family val="2"/>
        <scheme val="minor"/>
      </rPr>
      <t xml:space="preserve"> the context of the mass gathering and characteristics of the venue/venues that may influence the risk of COVID-19 spread</t>
    </r>
  </si>
  <si>
    <r>
      <rPr>
        <sz val="11"/>
        <rFont val="Calibri"/>
        <family val="2"/>
        <scheme val="minor"/>
      </rPr>
      <t>It should also be noted that risk assessment is a cyclical process, as demonstrated in the figure below. This figure has been adapted from the risk assessment process outlined by the  International Standard for Risk Management - ISO31000 (</t>
    </r>
    <r>
      <rPr>
        <u/>
        <sz val="11"/>
        <color rgb="FF0000FF"/>
        <rFont val="Calibri"/>
        <family val="2"/>
        <scheme val="minor"/>
      </rPr>
      <t>https://www.iso.org/obp/ui#iso:std:iso:31000:ed-2:v1:en</t>
    </r>
    <r>
      <rPr>
        <sz val="11"/>
        <rFont val="Calibri"/>
        <family val="2"/>
        <scheme val="minor"/>
      </rPr>
      <t>) to align with WHO's recommended three pillars of the mass gatherings risk assessment process: Risk Evaluation, Risk Mitigation and Risk Communication. Recording and reporting on the key findings of the risk assessment; communicating and consulting on decisions to decrease risk and communicating these key messages to the general public and participants and event staff; and monitoring and reviewing the risk assessment results must continuously occur throughout the planning and operational phases of a mass gathering. As the figure displays, the dynamic risk assessment process should account for changing information in the COVID-19 pandemic and local epidemiological situation.</t>
    </r>
  </si>
  <si>
    <r>
      <rPr>
        <sz val="11"/>
        <color rgb="FF1F497D"/>
        <rFont val="Calibri"/>
        <family val="2"/>
        <scheme val="minor"/>
      </rPr>
      <t xml:space="preserve">It is important to remember that while mitigation measures can decrease the risk of amplification of COVID-19 cases, they can not completely eliminate the threat.                                          </t>
    </r>
    <r>
      <rPr>
        <sz val="11"/>
        <rFont val="Calibri"/>
        <family val="2"/>
        <scheme val="minor"/>
      </rPr>
      <t xml:space="preserve">For more information, refer to: </t>
    </r>
    <r>
      <rPr>
        <sz val="11"/>
        <color theme="10"/>
        <rFont val="Calibri"/>
        <family val="2"/>
        <scheme val="minor"/>
      </rPr>
      <t xml:space="preserve"> </t>
    </r>
    <r>
      <rPr>
        <u/>
        <sz val="11"/>
        <color theme="10"/>
        <rFont val="Calibri"/>
        <family val="2"/>
        <charset val="204"/>
        <scheme val="minor"/>
      </rPr>
      <t>https://www.who.int/publications/i/item/considerations-in-adjusting-public-health-and-social-measures-in-the-context-of-covid-19-interim-guidance</t>
    </r>
  </si>
  <si>
    <t xml:space="preserve">The role of WHO is to provide rational and science-based public health guidance and facilitate its implementation by Member States. WHO develops technical guidance to facilitate delivering mass gatherings safely for event organizers and other stakeholders to use when planning events in the context of COVID-19 pandemic. The purpose of using a risk-based approach is to enable event organizers and public health authorities to make an informed decision on whether the event under consideration should be restricted, modified, postponed, canceled or proceeded with and on the best arrangements to decrease any associated risk of COVID-19 spread. </t>
  </si>
  <si>
    <t>There is no defined threshold for the numbers of attendees to qualify an event as a mass gathering. In the context of COVID-19, mass gatherings are events with a high density of individuals brought together for a defined period of time, which can amplify transmission of COVID-19, and place additional strain on a healthcare system. This COVID-19 risk assessment tool can be used for small- and medium-sized events as well as larger/mass gatherings. However, it should be noted that while WHO may provide advice and technical guidance to host countries and event organizers on public health risks, WHO does not conduct (or own) risk assessments for the event. WHO has no mandate to take, enforce or sanction decisions related to holding, modifying, postponing or cancelling mass gatherings. These decisions remain with Member States and event organizers.</t>
  </si>
  <si>
    <t>If event organizers are looking for technical support for the planning of a mass gathering, they are encouraged to seek advice from local public health authorities, WHO headquarters, Regional offices or Country Offices.</t>
  </si>
  <si>
    <r>
      <rPr>
        <sz val="11"/>
        <rFont val="Calibri"/>
        <family val="2"/>
        <scheme val="minor"/>
      </rPr>
      <t xml:space="preserve">© World Health Organization 2022. Some rights reserved. This work is available under the </t>
    </r>
    <r>
      <rPr>
        <u/>
        <sz val="11"/>
        <color theme="10"/>
        <rFont val="Calibri"/>
        <family val="2"/>
        <charset val="204"/>
        <scheme val="minor"/>
      </rPr>
      <t>CC BY-NC-SA 3.0 IGO</t>
    </r>
    <r>
      <rPr>
        <sz val="11"/>
        <rFont val="Calibri"/>
        <family val="2"/>
        <scheme val="minor"/>
      </rPr>
      <t xml:space="preserve"> licence.</t>
    </r>
  </si>
  <si>
    <t>WHO reference number: WHO/2019-nCoV/Mass_gathering_RAtool/2022.1</t>
  </si>
  <si>
    <t>WHO Mass Gathering COVID-19 Risk Assessment Tool - Generic Events - Assessment Overview</t>
  </si>
  <si>
    <t>1. Mass Gathering Name</t>
  </si>
  <si>
    <t>2.Host Country</t>
  </si>
  <si>
    <t>3. Region/District</t>
  </si>
  <si>
    <t>4. Date of Risk Assessment</t>
  </si>
  <si>
    <t>5. Assessment Team Members and Role (i.e. leader etc.)</t>
  </si>
  <si>
    <t>Mass gathering Decision tree for the WHO Mass Gathering COVID-19 
Risk Assessment Tool - Generic Events</t>
  </si>
  <si>
    <t xml:space="preserve">The decision tree provides an overview of the process for determining the overall risk of further spread of COVID-19  for a mass gathering. Event organizers can walk through this process to complete this risk assessment by conducting the risk evaluation (tab 4) and risk mitigation  (tab 5) to receive overall risk score (tab 6).  
Once the risk evaluation and risk mitigation sections are completed, and the respective total COVID-19 risk evaluation score and total COVID-19 risk mitigation score are calculated, this decision tree shows how the two scores combine to provide an overall risk score of further spread of COVID-19 for a the mass gathering. An overall COVID-19 risk score can be defined as very low, low, moderate, high or very high. Public health authorities and event organizers must then employ effective risk communication and community engagement strategies to ensure their planning and guidance for the mass gathering are distributed to their staff, participants and the general public.                                                                                                                                                                                                                                                                                                                                                                           
</t>
  </si>
  <si>
    <r>
      <rPr>
        <b/>
        <u/>
        <sz val="11"/>
        <color theme="1"/>
        <rFont val="Calibri (Body)"/>
      </rPr>
      <t>Disclaimer</t>
    </r>
    <r>
      <rPr>
        <sz val="11"/>
        <color theme="1"/>
        <rFont val="Calibri"/>
        <family val="2"/>
        <charset val="204"/>
        <scheme val="minor"/>
      </rPr>
      <t xml:space="preserve">:
</t>
    </r>
    <r>
      <rPr>
        <sz val="12"/>
        <color theme="1"/>
        <rFont val="Calibri"/>
        <family val="2"/>
        <scheme val="minor"/>
      </rPr>
      <t>The decision to restrict, modify, postpone, cancel or proceed with holding a mass gathering, irrespective of its type or size, should always be based on a rigorous assessment of the risks associated with the event. 
This risk-assessment tool has been developed to facilitate and guide the decision-making process. The risk assessment should be tailored to the characteristics of the event under consideration, and be repeated at regular intervals. The relevance of the risks, and consequently that of the precautionary measures applied, are dynamic and likely to evolve over time. Assessing and mitigating risk should therefore be regarded as a sustained exercise occurring throughout the planning period leading up to the event, continuing during it, and stopping only after it has ended and once local systems have returned to normal.
The risk-based approach is flexible and adaptable to gatherings of different type and size, occurring in the context of any SARS-CoV-2 transmission scenarios. Notwithstanding how low the baseline risk is, the recommendation is always to consider implementation of precautionary measures, to further decrease residual risk associated with the event.
Generally, events associated with a low or very low risk of SARS-CoV-2 transmission and strain on the health system may be considered sufficiently safe to proceed. Events with a moderate, high or very high level of risk might not be sufficiently safe to proceed and would require a more thorough application of precautionary measures. If the risk of transmitting SARS-CoV-2 remains significant after application of all relevant precautionary measures, postponing, cancelling or holding the planned event online should be considered.
WHO is not mandated to take, enforce or sanction decisions related to holding, modifying, postponing or cancelling planned events. Rather, relevant stakeholders are invited to adapt and use WHO guidance, including this tool, to make an informed decision based on a thorough assessment of the risks associated with the planned event.</t>
    </r>
  </si>
  <si>
    <t>Mass gathering Risk Evaluation for COVID-19</t>
  </si>
  <si>
    <r>
      <t xml:space="preserve">The key questions below will enable event organizers to review the considerations specific to COVID-19 for mass gathering planning, which will inform the risk assessment. This risk assessment tool will help event organizers understand and manage the risk COVID-19 presents to their mass gathering. 
The risk assessment should be reviewed and reassessed regularly during the planning phase of a gathering and updated immediately before transitioning to the operational phase, in light of the rapidly evolving nature of the pandemic. Reference should be made to the latest technical guidance and situation reports on the WHO website (https://www.who.int/emergencies/diseases/novel-coronavirus-2019/situation-reports).
The risk assessment for the risk of COVID-19 spread associated with mass gatherings must be coordinated and integrated with the host country's national risk assessment for COVID-19. It is recommended that authorities completing the risk evaluation incorporate input from the local public health authorities, consult WHO’s latest technical guidance and ensure that there is an up-to-date evaluation of the epidemiological situation (https://covid19.who.int/) and applied public health and social measures (PHSM) (https://covid19.who.int/measures).
The authorities conducting the below risk evaluation should answer each question to receive a </t>
    </r>
    <r>
      <rPr>
        <b/>
        <i/>
        <sz val="11"/>
        <color theme="1"/>
        <rFont val="Calibri"/>
        <family val="2"/>
        <charset val="204"/>
        <scheme val="minor"/>
      </rPr>
      <t>total COVID-19 risk evaluation score</t>
    </r>
    <r>
      <rPr>
        <i/>
        <sz val="11"/>
        <color theme="1"/>
        <rFont val="Calibri"/>
        <family val="2"/>
        <charset val="204"/>
        <scheme val="minor"/>
      </rPr>
      <t xml:space="preserve"> before proceeding to the next step (Tab.5. Risk Mitigation).
</t>
    </r>
  </si>
  <si>
    <t>Risk Evaluation</t>
  </si>
  <si>
    <t xml:space="preserve">Please answer the following questions: </t>
  </si>
  <si>
    <t>Section</t>
  </si>
  <si>
    <t>Risk Question</t>
  </si>
  <si>
    <t>Answers</t>
  </si>
  <si>
    <t>Score</t>
  </si>
  <si>
    <t>Weighting</t>
  </si>
  <si>
    <t>Weighted Score</t>
  </si>
  <si>
    <t>Comments (Resources, Clarifications, etc.)</t>
  </si>
  <si>
    <t>(A) Epidemiological Factors</t>
  </si>
  <si>
    <r>
      <t xml:space="preserve">Q1. What is the incidence of COVID-19 in the host community as defined by the running average (7 days) of number of new confirmed positive cases per 100,000 population per day? 
</t>
    </r>
    <r>
      <rPr>
        <b/>
        <i/>
        <sz val="16"/>
        <color theme="1"/>
        <rFont val="Calibri"/>
        <family val="2"/>
        <charset val="204"/>
        <scheme val="minor"/>
      </rPr>
      <t>(Use the most specific data health authorities provide, for example, prioritize host city level data over host country, region, or district level data)</t>
    </r>
  </si>
  <si>
    <t>16 to 20</t>
  </si>
  <si>
    <r>
      <t xml:space="preserve">Resource:  https://covid19.who.int/table
New cases are reported in a variety of ways that can fit this metric:
WHO COVID Dashboard (Data Table), reports </t>
    </r>
    <r>
      <rPr>
        <b/>
        <sz val="16"/>
        <color theme="1"/>
        <rFont val="Calibri"/>
        <family val="2"/>
        <charset val="204"/>
        <scheme val="minor"/>
      </rPr>
      <t>new cases in last 7 days</t>
    </r>
    <r>
      <rPr>
        <sz val="16"/>
        <color theme="1"/>
        <rFont val="Calibri"/>
        <family val="2"/>
        <charset val="204"/>
        <scheme val="minor"/>
      </rPr>
      <t xml:space="preserve"> per 100,000 population - divide this number by 7 to get cases per 100,000 per day.
</t>
    </r>
    <r>
      <rPr>
        <b/>
        <sz val="16"/>
        <color theme="1"/>
        <rFont val="Calibri"/>
        <family val="2"/>
        <charset val="204"/>
        <scheme val="minor"/>
      </rPr>
      <t>Daily cases</t>
    </r>
    <r>
      <rPr>
        <sz val="16"/>
        <color theme="1"/>
        <rFont val="Calibri"/>
        <family val="2"/>
        <charset val="204"/>
        <scheme val="minor"/>
      </rPr>
      <t xml:space="preserve"> - Take daily cases and divide by population then multiply by 100,000 (daily cases/population size * 100,000). This does not provide a running average but will give you an estimate of this answer.
</t>
    </r>
    <r>
      <rPr>
        <b/>
        <sz val="16"/>
        <color theme="1"/>
        <rFont val="Calibri"/>
        <family val="2"/>
        <charset val="204"/>
        <scheme val="minor"/>
      </rPr>
      <t>7 day average daily cases</t>
    </r>
    <r>
      <rPr>
        <sz val="16"/>
        <color theme="1"/>
        <rFont val="Calibri"/>
        <family val="2"/>
        <charset val="204"/>
        <scheme val="minor"/>
      </rPr>
      <t xml:space="preserve"> - take this average daily cases and divide by the population then mulitply by 100,000
</t>
    </r>
  </si>
  <si>
    <t xml:space="preserve">Q2. Is the host country reporting COVID-19 Variants of Concern (VoC)  that have higher transmissibility or other concerning characteristics such as higher severity or the potential for immune escape properties? </t>
  </si>
  <si>
    <t>YES</t>
  </si>
  <si>
    <t>Authorities are encouraged to strengthen surveillance and sequencing capacities and apply a systematic approach to provide a representative indication of the extent of transmission of SARS-CoV-2 variants based on the local context, and to detect unusual epidemiological events.</t>
  </si>
  <si>
    <r>
      <t xml:space="preserve">Q3. Will the mass gathering include </t>
    </r>
    <r>
      <rPr>
        <b/>
        <u/>
        <sz val="16"/>
        <color theme="1"/>
        <rFont val="Calibri"/>
        <family val="2"/>
        <charset val="204"/>
        <scheme val="minor"/>
      </rPr>
      <t>international participants</t>
    </r>
    <r>
      <rPr>
        <b/>
        <sz val="16"/>
        <color theme="1"/>
        <rFont val="Calibri"/>
        <family val="2"/>
        <charset val="204"/>
        <scheme val="minor"/>
      </rPr>
      <t>? 
(</t>
    </r>
    <r>
      <rPr>
        <b/>
        <i/>
        <sz val="16"/>
        <color theme="1"/>
        <rFont val="Calibri"/>
        <family val="2"/>
        <charset val="204"/>
        <scheme val="minor"/>
      </rPr>
      <t>This question should only consider mass gathering participants, (e.g. accreditation holders, registered personnel) and other related staff, not spectators).</t>
    </r>
    <r>
      <rPr>
        <b/>
        <sz val="16"/>
        <color theme="1"/>
        <rFont val="Calibri"/>
        <family val="2"/>
        <charset val="204"/>
        <scheme val="minor"/>
      </rPr>
      <t xml:space="preserve"> </t>
    </r>
  </si>
  <si>
    <r>
      <t xml:space="preserve">For the purpose of this question:
</t>
    </r>
    <r>
      <rPr>
        <b/>
        <sz val="16"/>
        <color theme="1"/>
        <rFont val="Calibri"/>
        <family val="2"/>
        <charset val="204"/>
        <scheme val="minor"/>
      </rPr>
      <t>Participants</t>
    </r>
    <r>
      <rPr>
        <sz val="16"/>
        <color theme="1"/>
        <rFont val="Calibri"/>
        <family val="2"/>
        <charset val="204"/>
        <scheme val="minor"/>
      </rPr>
      <t xml:space="preserve"> should be defined as all individuals and/or personnel related to or engaged with the mass gathering that are not spectators. Participants are those that are </t>
    </r>
    <r>
      <rPr>
        <u/>
        <sz val="16"/>
        <color theme="1"/>
        <rFont val="Calibri"/>
        <family val="2"/>
        <charset val="204"/>
        <scheme val="minor"/>
      </rPr>
      <t>actively</t>
    </r>
    <r>
      <rPr>
        <sz val="16"/>
        <color theme="1"/>
        <rFont val="Calibri"/>
        <family val="2"/>
        <charset val="204"/>
        <scheme val="minor"/>
      </rPr>
      <t xml:space="preserve"> engaged with the mass gathering. This includes staff and volunteers connected to the mass gathering.
</t>
    </r>
    <r>
      <rPr>
        <b/>
        <sz val="16"/>
        <color theme="1"/>
        <rFont val="Calibri"/>
        <family val="2"/>
        <charset val="204"/>
        <scheme val="minor"/>
      </rPr>
      <t>Spectators</t>
    </r>
    <r>
      <rPr>
        <sz val="16"/>
        <color theme="1"/>
        <rFont val="Calibri"/>
        <family val="2"/>
        <charset val="204"/>
        <scheme val="minor"/>
      </rPr>
      <t xml:space="preserve"> should be defined as individals who are attending a mass gathering event to </t>
    </r>
    <r>
      <rPr>
        <u/>
        <sz val="16"/>
        <color theme="1"/>
        <rFont val="Calibri"/>
        <family val="2"/>
        <charset val="204"/>
        <scheme val="minor"/>
      </rPr>
      <t>watch</t>
    </r>
    <r>
      <rPr>
        <sz val="16"/>
        <color theme="1"/>
        <rFont val="Calibri"/>
        <family val="2"/>
        <charset val="204"/>
        <scheme val="minor"/>
      </rPr>
      <t xml:space="preserve"> an event such as a concerts, music festivals or sports events. Spectators are those that are </t>
    </r>
    <r>
      <rPr>
        <u/>
        <sz val="16"/>
        <color theme="1"/>
        <rFont val="Calibri"/>
        <family val="2"/>
        <charset val="204"/>
        <scheme val="minor"/>
      </rPr>
      <t>passively</t>
    </r>
    <r>
      <rPr>
        <sz val="16"/>
        <color theme="1"/>
        <rFont val="Calibri"/>
        <family val="2"/>
        <charset val="204"/>
        <scheme val="minor"/>
      </rPr>
      <t xml:space="preserve"> engaged with the mass gathering. </t>
    </r>
  </si>
  <si>
    <r>
      <t>Q4. Will the mass gathering include</t>
    </r>
    <r>
      <rPr>
        <b/>
        <u/>
        <sz val="16"/>
        <color theme="1"/>
        <rFont val="Calibri"/>
        <family val="2"/>
        <charset val="204"/>
        <scheme val="minor"/>
      </rPr>
      <t xml:space="preserve"> international spectators</t>
    </r>
    <r>
      <rPr>
        <b/>
        <sz val="16"/>
        <color theme="1"/>
        <rFont val="Calibri"/>
        <family val="2"/>
        <charset val="204"/>
        <scheme val="minor"/>
      </rPr>
      <t>? (</t>
    </r>
    <r>
      <rPr>
        <b/>
        <i/>
        <sz val="16"/>
        <color theme="1"/>
        <rFont val="Calibri"/>
        <family val="2"/>
        <charset val="204"/>
        <scheme val="minor"/>
      </rPr>
      <t>Answer NOT APPLICABLE if the mass gathering typically does not involve spectators)</t>
    </r>
  </si>
  <si>
    <r>
      <t xml:space="preserve">For the purpose of this question:
</t>
    </r>
    <r>
      <rPr>
        <b/>
        <sz val="16"/>
        <color theme="1"/>
        <rFont val="Calibri"/>
        <family val="2"/>
        <charset val="204"/>
        <scheme val="minor"/>
      </rPr>
      <t>Spectators</t>
    </r>
    <r>
      <rPr>
        <sz val="16"/>
        <color theme="1"/>
        <rFont val="Calibri"/>
        <family val="2"/>
        <charset val="204"/>
        <scheme val="minor"/>
      </rPr>
      <t xml:space="preserve"> should be defined as individals who are attending a mass gathering event to </t>
    </r>
    <r>
      <rPr>
        <u/>
        <sz val="16"/>
        <color theme="1"/>
        <rFont val="Calibri"/>
        <family val="2"/>
        <charset val="204"/>
        <scheme val="minor"/>
      </rPr>
      <t>watch</t>
    </r>
    <r>
      <rPr>
        <sz val="16"/>
        <color theme="1"/>
        <rFont val="Calibri"/>
        <family val="2"/>
        <charset val="204"/>
        <scheme val="minor"/>
      </rPr>
      <t xml:space="preserve"> an event such as a concerts, music festivals or sports events. Spectators are those that are </t>
    </r>
    <r>
      <rPr>
        <u/>
        <sz val="16"/>
        <color theme="1"/>
        <rFont val="Calibri"/>
        <family val="2"/>
        <charset val="204"/>
        <scheme val="minor"/>
      </rPr>
      <t>passively</t>
    </r>
    <r>
      <rPr>
        <sz val="16"/>
        <color theme="1"/>
        <rFont val="Calibri"/>
        <family val="2"/>
        <charset val="204"/>
        <scheme val="minor"/>
      </rPr>
      <t xml:space="preserve"> engaged with the mass gathering. </t>
    </r>
  </si>
  <si>
    <r>
      <t>Q5. Will the mass gathering include</t>
    </r>
    <r>
      <rPr>
        <b/>
        <u/>
        <sz val="16"/>
        <color theme="1"/>
        <rFont val="Calibri"/>
        <family val="2"/>
        <charset val="204"/>
        <scheme val="minor"/>
      </rPr>
      <t xml:space="preserve"> a significant number of international participant</t>
    </r>
    <r>
      <rPr>
        <b/>
        <sz val="16"/>
        <color theme="1"/>
        <rFont val="Calibri"/>
        <family val="2"/>
        <charset val="204"/>
        <scheme val="minor"/>
      </rPr>
      <t xml:space="preserve">s (including accredited staff and other relevant personnel) or </t>
    </r>
    <r>
      <rPr>
        <b/>
        <u/>
        <sz val="16"/>
        <color theme="1"/>
        <rFont val="Calibri"/>
        <family val="2"/>
        <charset val="204"/>
        <scheme val="minor"/>
      </rPr>
      <t>international spectators</t>
    </r>
    <r>
      <rPr>
        <b/>
        <sz val="16"/>
        <color theme="1"/>
        <rFont val="Calibri"/>
        <family val="2"/>
        <charset val="204"/>
        <scheme val="minor"/>
      </rPr>
      <t xml:space="preserve"> coming from countries/communities considered at high risk such as countries with community transmission of COVID-19 or where variants of concern (VoC) are circulating at high levels? (</t>
    </r>
    <r>
      <rPr>
        <b/>
        <i/>
        <sz val="16"/>
        <color theme="1"/>
        <rFont val="Calibri"/>
        <family val="2"/>
        <charset val="204"/>
        <scheme val="minor"/>
      </rPr>
      <t>If there is no international participation, answer NOT APPLICABLE)</t>
    </r>
    <r>
      <rPr>
        <b/>
        <sz val="16"/>
        <color theme="1"/>
        <rFont val="Calibri"/>
        <family val="2"/>
        <charset val="204"/>
        <scheme val="minor"/>
      </rPr>
      <t xml:space="preserve">. </t>
    </r>
  </si>
  <si>
    <t>NOT APPLICABLE</t>
  </si>
  <si>
    <r>
      <t xml:space="preserve">Q6. Will the mass gathering include a </t>
    </r>
    <r>
      <rPr>
        <b/>
        <u/>
        <sz val="16"/>
        <color theme="1"/>
        <rFont val="Calibri"/>
        <family val="2"/>
        <charset val="204"/>
        <scheme val="minor"/>
      </rPr>
      <t xml:space="preserve">significant number of domestic participants </t>
    </r>
    <r>
      <rPr>
        <b/>
        <sz val="16"/>
        <color theme="1"/>
        <rFont val="Calibri"/>
        <family val="2"/>
        <charset val="204"/>
        <scheme val="minor"/>
      </rPr>
      <t xml:space="preserve">(including staff and other relevant personnel) or </t>
    </r>
    <r>
      <rPr>
        <b/>
        <u/>
        <sz val="16"/>
        <color theme="1"/>
        <rFont val="Calibri"/>
        <family val="2"/>
        <charset val="204"/>
        <scheme val="minor"/>
      </rPr>
      <t xml:space="preserve">domestic spectators </t>
    </r>
    <r>
      <rPr>
        <b/>
        <sz val="16"/>
        <color theme="1"/>
        <rFont val="Calibri"/>
        <family val="2"/>
        <charset val="204"/>
        <scheme val="minor"/>
      </rPr>
      <t>coming from areas considered at high risk (having community transmission of COVID-19 or where variants of concern (VoC) are circulating at high levels)?</t>
    </r>
  </si>
  <si>
    <t>INFO UNAVAILABLE</t>
  </si>
  <si>
    <t xml:space="preserve">(B) Health System Factors </t>
  </si>
  <si>
    <r>
      <t>Q7. What is the host country or city</t>
    </r>
    <r>
      <rPr>
        <b/>
        <u/>
        <sz val="16"/>
        <rFont val="Calibri"/>
        <family val="2"/>
        <charset val="204"/>
        <scheme val="minor"/>
      </rPr>
      <t xml:space="preserve"> health care </t>
    </r>
    <r>
      <rPr>
        <b/>
        <u/>
        <sz val="16"/>
        <color theme="1"/>
        <rFont val="Calibri"/>
        <family val="2"/>
        <charset val="204"/>
        <scheme val="minor"/>
      </rPr>
      <t>system</t>
    </r>
    <r>
      <rPr>
        <b/>
        <u/>
        <sz val="16"/>
        <rFont val="Calibri"/>
        <family val="2"/>
        <charset val="204"/>
        <scheme val="minor"/>
      </rPr>
      <t xml:space="preserve"> capacity</t>
    </r>
    <r>
      <rPr>
        <b/>
        <sz val="16"/>
        <rFont val="Calibri"/>
        <family val="2"/>
        <charset val="204"/>
        <scheme val="minor"/>
      </rPr>
      <t xml:space="preserve"> to respond to a potential surge in COVID-19 cases in connection to the mass gathering (i.e. available ambulances, hospital beds, ICU capacity, oxygen supplies, medicines, medical personnel etc.)?
</t>
    </r>
  </si>
  <si>
    <t>To answer this question, use the most specific data health authorities provide, for example, prioritize host city level data over host country, region, or district level data. This question is aiming to measure the ability to which the health system can identify and contain potential outbreaks that may be caused by the mass gathering events.</t>
  </si>
  <si>
    <t>Q8. What is the reported deaths of COVID-19 in the host community as defined by the number of deaths reported per 100,000 population in the last 7 days?</t>
  </si>
  <si>
    <r>
      <t xml:space="preserve">Resources: https://covid19.who.int/table                                                         New deaths are reported in a variety of ways that can fit this metric:
</t>
    </r>
    <r>
      <rPr>
        <b/>
        <sz val="16"/>
        <color theme="1"/>
        <rFont val="Calibri"/>
        <family val="2"/>
        <charset val="204"/>
        <scheme val="minor"/>
      </rPr>
      <t xml:space="preserve">WHO COVID Dashboard </t>
    </r>
    <r>
      <rPr>
        <sz val="16"/>
        <color theme="1"/>
        <rFont val="Calibri"/>
        <family val="2"/>
        <charset val="204"/>
        <scheme val="minor"/>
      </rPr>
      <t xml:space="preserve">(Data Table), reports new deaths in last 7 days per 100,000 population.
</t>
    </r>
    <r>
      <rPr>
        <b/>
        <sz val="16"/>
        <color theme="1"/>
        <rFont val="Calibri"/>
        <family val="2"/>
        <charset val="204"/>
        <scheme val="minor"/>
      </rPr>
      <t>Daily deaths -</t>
    </r>
    <r>
      <rPr>
        <sz val="16"/>
        <color theme="1"/>
        <rFont val="Calibri"/>
        <family val="2"/>
        <charset val="204"/>
        <scheme val="minor"/>
      </rPr>
      <t xml:space="preserve"> Take daily deaths and divide by population then multiply by 100,000 and multiply by 7 to provide an estimate (daily cases/population size * 100,000*7). 
</t>
    </r>
    <r>
      <rPr>
        <b/>
        <sz val="16"/>
        <color theme="1"/>
        <rFont val="Calibri"/>
        <family val="2"/>
        <charset val="204"/>
        <scheme val="minor"/>
      </rPr>
      <t>7 day average daily deaths</t>
    </r>
    <r>
      <rPr>
        <sz val="16"/>
        <color theme="1"/>
        <rFont val="Calibri"/>
        <family val="2"/>
        <charset val="204"/>
        <scheme val="minor"/>
      </rPr>
      <t xml:space="preserve"> - take this average daily deaths and divide by the population then mulitply by 100,000 and multiple by 7.</t>
    </r>
  </si>
  <si>
    <r>
      <t xml:space="preserve">Q9. What is the estimated COVID-19 hybrid immunity level in the </t>
    </r>
    <r>
      <rPr>
        <b/>
        <u/>
        <sz val="16"/>
        <color theme="1"/>
        <rFont val="Calibri"/>
        <family val="2"/>
        <charset val="204"/>
        <scheme val="minor"/>
      </rPr>
      <t>host country or city</t>
    </r>
    <r>
      <rPr>
        <b/>
        <sz val="16"/>
        <color theme="1"/>
        <rFont val="Calibri"/>
        <family val="2"/>
        <charset val="204"/>
        <scheme val="minor"/>
      </rPr>
      <t xml:space="preserve">? </t>
    </r>
  </si>
  <si>
    <r>
      <rPr>
        <b/>
        <sz val="16"/>
        <color theme="1"/>
        <rFont val="Calibri"/>
        <family val="2"/>
        <charset val="204"/>
        <scheme val="minor"/>
      </rPr>
      <t xml:space="preserve">Resources:                                                                                        </t>
    </r>
    <r>
      <rPr>
        <sz val="16"/>
        <color theme="1"/>
        <rFont val="Calibri"/>
        <family val="2"/>
        <charset val="204"/>
        <scheme val="minor"/>
      </rPr>
      <t xml:space="preserve">https://app.powerbi.com/view?r=eyJrIjoiYWRiZWVkNWUtNmM0Ni00MDAwLTljYWMtN2EwNTM3YjQzYmRmIiwidCI6ImY2MTBjMGI3LWJkMjQtNGIzOS04MTBiLTNkYzI4MGFmYjU5MCIsImMiOjh9                                                                      </t>
    </r>
    <r>
      <rPr>
        <b/>
        <sz val="16"/>
        <color theme="1"/>
        <rFont val="Calibri"/>
        <family val="2"/>
        <charset val="204"/>
        <scheme val="minor"/>
      </rPr>
      <t xml:space="preserve">                                                                                              Hybrid immunity</t>
    </r>
    <r>
      <rPr>
        <sz val="16"/>
        <color theme="1"/>
        <rFont val="Calibri"/>
        <family val="2"/>
        <charset val="204"/>
        <scheme val="minor"/>
      </rPr>
      <t xml:space="preserve"> includes prior infection and vaccine rates. To determin levels of prior infection, the country or city must report on seroprevalence levels.                                                If the country does not conduct seroprevalence studies, answer this question with the country's vaccine rate only. </t>
    </r>
  </si>
  <si>
    <t>(C) Individual Factors</t>
  </si>
  <si>
    <r>
      <t xml:space="preserve">Q10. Will the mass gathering include vulnerable or at "high risk" </t>
    </r>
    <r>
      <rPr>
        <b/>
        <u/>
        <sz val="16"/>
        <color theme="1"/>
        <rFont val="Calibri"/>
        <family val="2"/>
        <charset val="204"/>
        <scheme val="minor"/>
      </rPr>
      <t xml:space="preserve">participants </t>
    </r>
    <r>
      <rPr>
        <b/>
        <sz val="16"/>
        <color theme="1"/>
        <rFont val="Calibri"/>
        <family val="2"/>
        <charset val="204"/>
        <scheme val="minor"/>
      </rPr>
      <t xml:space="preserve">(including staff and other relevant personnel) with risk factors for severe disease from COVID-19 (e.g. people aged &gt; 60 years and/or with comorbidities, disadvantaged groups), and if so, what is the percentage that are expected to attend the event?  </t>
    </r>
  </si>
  <si>
    <t>YES, GREATER THAN 75%</t>
  </si>
  <si>
    <r>
      <rPr>
        <b/>
        <sz val="16"/>
        <color theme="1"/>
        <rFont val="Calibri"/>
        <family val="2"/>
        <charset val="204"/>
        <scheme val="minor"/>
      </rPr>
      <t>Resources:</t>
    </r>
    <r>
      <rPr>
        <sz val="16"/>
        <color theme="1"/>
        <rFont val="Calibri"/>
        <family val="2"/>
        <charset val="204"/>
        <scheme val="minor"/>
      </rPr>
      <t xml:space="preserve"> https://www.who.int/publications/i/item/WHO-2019-nCoV-SurveillanceGuidance-2022.1                                                     For the purpose of this question:
</t>
    </r>
    <r>
      <rPr>
        <b/>
        <sz val="16"/>
        <color theme="1"/>
        <rFont val="Calibri"/>
        <family val="2"/>
        <charset val="204"/>
        <scheme val="minor"/>
      </rPr>
      <t>Participants</t>
    </r>
    <r>
      <rPr>
        <sz val="16"/>
        <color theme="1"/>
        <rFont val="Calibri"/>
        <family val="2"/>
        <charset val="204"/>
        <scheme val="minor"/>
      </rPr>
      <t xml:space="preserve"> should be defined as all individuals and/or personnel related to or engaged with the mass gathering that are not spectators. Participants are those that are </t>
    </r>
    <r>
      <rPr>
        <u/>
        <sz val="16"/>
        <color theme="1"/>
        <rFont val="Calibri"/>
        <family val="2"/>
        <charset val="204"/>
        <scheme val="minor"/>
      </rPr>
      <t>actively</t>
    </r>
    <r>
      <rPr>
        <sz val="16"/>
        <color theme="1"/>
        <rFont val="Calibri"/>
        <family val="2"/>
        <charset val="204"/>
        <scheme val="minor"/>
      </rPr>
      <t xml:space="preserve"> engaged with the mass gathering. This includes staff and volunteers connected to the mass gathering.
</t>
    </r>
  </si>
  <si>
    <r>
      <t xml:space="preserve">Q11. Will the mass gathering include vulnerable or at "high risk" </t>
    </r>
    <r>
      <rPr>
        <b/>
        <u/>
        <sz val="16"/>
        <color theme="1"/>
        <rFont val="Calibri"/>
        <family val="2"/>
        <charset val="204"/>
        <scheme val="minor"/>
      </rPr>
      <t>spectators</t>
    </r>
    <r>
      <rPr>
        <b/>
        <sz val="16"/>
        <color theme="1"/>
        <rFont val="Calibri"/>
        <family val="2"/>
        <charset val="204"/>
        <scheme val="minor"/>
      </rPr>
      <t xml:space="preserve">  with risk factors for severe disease from COVID-19 (e.g. people aged &gt; 60 years and/or with comorbidities, disadvantaged groups), and if so, what is the percentage that are expected to attend the event? (</t>
    </r>
    <r>
      <rPr>
        <b/>
        <i/>
        <sz val="16"/>
        <color theme="1"/>
        <rFont val="Calibri"/>
        <family val="2"/>
        <charset val="204"/>
        <scheme val="minor"/>
      </rPr>
      <t>Answer NOT APPLICABLE if the event typically does not involve spectators)</t>
    </r>
  </si>
  <si>
    <r>
      <rPr>
        <b/>
        <sz val="16"/>
        <color theme="1"/>
        <rFont val="Calibri"/>
        <family val="2"/>
        <charset val="204"/>
        <scheme val="minor"/>
      </rPr>
      <t>Resources:</t>
    </r>
    <r>
      <rPr>
        <sz val="16"/>
        <color theme="1"/>
        <rFont val="Calibri"/>
        <family val="2"/>
        <charset val="204"/>
        <scheme val="minor"/>
      </rPr>
      <t xml:space="preserve"> https://www.who.int/publications/i/item/WHO-2019-nCoV-SurveillanceGuidance-2022.1                                                                For the purpose of this question:
</t>
    </r>
    <r>
      <rPr>
        <b/>
        <sz val="16"/>
        <color theme="1"/>
        <rFont val="Calibri"/>
        <family val="2"/>
        <charset val="204"/>
        <scheme val="minor"/>
      </rPr>
      <t>Spectators</t>
    </r>
    <r>
      <rPr>
        <sz val="16"/>
        <color theme="1"/>
        <rFont val="Calibri"/>
        <family val="2"/>
        <charset val="204"/>
        <scheme val="minor"/>
      </rPr>
      <t xml:space="preserve"> should be defined as individals who are attending a mass gathering event to </t>
    </r>
    <r>
      <rPr>
        <u/>
        <sz val="16"/>
        <color theme="1"/>
        <rFont val="Calibri"/>
        <family val="2"/>
        <charset val="204"/>
        <scheme val="minor"/>
      </rPr>
      <t>watch</t>
    </r>
    <r>
      <rPr>
        <sz val="16"/>
        <color theme="1"/>
        <rFont val="Calibri"/>
        <family val="2"/>
        <charset val="204"/>
        <scheme val="minor"/>
      </rPr>
      <t xml:space="preserve"> an event such as a concerts, music festivals or sports events. Spectators are those that are </t>
    </r>
    <r>
      <rPr>
        <u/>
        <sz val="16"/>
        <color theme="1"/>
        <rFont val="Calibri"/>
        <family val="2"/>
        <charset val="204"/>
        <scheme val="minor"/>
      </rPr>
      <t>passively</t>
    </r>
    <r>
      <rPr>
        <sz val="16"/>
        <color theme="1"/>
        <rFont val="Calibri"/>
        <family val="2"/>
        <charset val="204"/>
        <scheme val="minor"/>
      </rPr>
      <t xml:space="preserve"> engaged with the mass gathering. </t>
    </r>
  </si>
  <si>
    <r>
      <t>Q12. Will the majority of people (participants and/or spectators) be</t>
    </r>
    <r>
      <rPr>
        <b/>
        <u/>
        <sz val="16"/>
        <color theme="1"/>
        <rFont val="Calibri"/>
        <family val="2"/>
        <charset val="204"/>
        <scheme val="minor"/>
      </rPr>
      <t xml:space="preserve"> in close proximity</t>
    </r>
    <r>
      <rPr>
        <b/>
        <sz val="16"/>
        <color theme="1"/>
        <rFont val="Calibri"/>
        <family val="2"/>
        <charset val="204"/>
        <scheme val="minor"/>
      </rPr>
      <t xml:space="preserve"> during the mass gathering?</t>
    </r>
  </si>
  <si>
    <t>NO</t>
  </si>
  <si>
    <r>
      <t xml:space="preserve">Resources: https://www.who.int/publications/i/item/WHO-2019-nCoV-SurveillanceGuidance-2022.1                                                                              </t>
    </r>
    <r>
      <rPr>
        <b/>
        <sz val="16"/>
        <rFont val="Calibri"/>
        <family val="2"/>
        <charset val="204"/>
        <scheme val="minor"/>
      </rPr>
      <t xml:space="preserve">WHO defines a contact is a person who has had any one of the following exposures to a probable or confirmed case:                    </t>
    </r>
    <r>
      <rPr>
        <sz val="16"/>
        <color theme="1"/>
        <rFont val="Calibri"/>
        <family val="2"/>
        <charset val="204"/>
        <scheme val="minor"/>
      </rPr>
      <t xml:space="preserve">                                                                                                                                                                </t>
    </r>
    <r>
      <rPr>
        <sz val="16"/>
        <rFont val="Calibri"/>
        <family val="2"/>
        <charset val="204"/>
        <scheme val="minor"/>
      </rPr>
      <t xml:space="preserve">• face-to-face contact with a probable or confirmed case within 1 meter and for at least 15 minutes;       </t>
    </r>
    <r>
      <rPr>
        <sz val="16"/>
        <color theme="1"/>
        <rFont val="Calibri"/>
        <family val="2"/>
        <charset val="204"/>
        <scheme val="minor"/>
      </rPr>
      <t xml:space="preserve">                                                               • direct physical contact with a probable or confirmed case;                                                                                           • direct care for a patient with probable or confirmed COVID-19 disease without the use of recommended personal protective equipment ; or                                                                                                                                   • other situations as indicated by local risk assessments.                                                                                                             </t>
    </r>
  </si>
  <si>
    <r>
      <t xml:space="preserve">Q13. What is the estimated COVID-19 vaccine rate  for </t>
    </r>
    <r>
      <rPr>
        <b/>
        <u/>
        <sz val="16"/>
        <color theme="1"/>
        <rFont val="Calibri"/>
        <family val="2"/>
        <charset val="204"/>
        <scheme val="minor"/>
      </rPr>
      <t>mass gathering participants</t>
    </r>
    <r>
      <rPr>
        <b/>
        <sz val="16"/>
        <color theme="1"/>
        <rFont val="Calibri"/>
        <family val="2"/>
        <charset val="204"/>
        <scheme val="minor"/>
      </rPr>
      <t xml:space="preserve"> (including staff and other relevant personnel) (consider primary vaccination series, expressed as a percentage)?
</t>
    </r>
  </si>
  <si>
    <t>&gt;30-40%</t>
  </si>
  <si>
    <r>
      <t xml:space="preserve">WHO List of Regulation Prequalification for COVID-19 Vaccines: (https://www.who.int/teams/regulation-prequalification/eul/covid-19)
Vaccine rates should only include individuals that are considered fully vaccinated defined as two weeks post the final dose of the vaccine regimen.                                                                                                   Mass gathering organizers are encouraged to liaise with national health authorities to determine which vaccines will be considered recognized for the host country and event. 
WHO recommends that individuals follow the advice of their governments regarding whether or not to get a booster dose of any approved COVID-19 vaccine. 
For the purpose of this question:
</t>
    </r>
    <r>
      <rPr>
        <b/>
        <sz val="16"/>
        <color theme="1"/>
        <rFont val="Calibri"/>
        <family val="2"/>
        <charset val="204"/>
        <scheme val="minor"/>
      </rPr>
      <t>Participants</t>
    </r>
    <r>
      <rPr>
        <sz val="16"/>
        <color theme="1"/>
        <rFont val="Calibri"/>
        <family val="2"/>
        <charset val="204"/>
        <scheme val="minor"/>
      </rPr>
      <t xml:space="preserve"> should be defined as all individuals and/or personnel related to or engaged with the mass gathering that are not spectators. Participants are those that are actively engaged with the mass gathering. This includes staff and volunteers connected to the mass gathering.</t>
    </r>
  </si>
  <si>
    <r>
      <t xml:space="preserve">Q14. What is the estimated COVID-19 vaccine rate for </t>
    </r>
    <r>
      <rPr>
        <b/>
        <u/>
        <sz val="16"/>
        <color theme="1"/>
        <rFont val="Calibri"/>
        <family val="2"/>
        <charset val="204"/>
        <scheme val="minor"/>
      </rPr>
      <t>mass gathering spectators</t>
    </r>
    <r>
      <rPr>
        <b/>
        <sz val="16"/>
        <color theme="1"/>
        <rFont val="Calibri"/>
        <family val="2"/>
        <charset val="204"/>
        <scheme val="minor"/>
      </rPr>
      <t xml:space="preserve"> (consider primary vaccination series, expressed as a percentage)?</t>
    </r>
    <r>
      <rPr>
        <b/>
        <i/>
        <sz val="16"/>
        <color theme="1"/>
        <rFont val="Calibri"/>
        <family val="2"/>
        <charset val="204"/>
        <scheme val="minor"/>
      </rPr>
      <t xml:space="preserve"> Answer NOT APPLICABLE if the event typically does not involve spectators</t>
    </r>
    <r>
      <rPr>
        <b/>
        <sz val="16"/>
        <color theme="1"/>
        <rFont val="Calibri"/>
        <family val="2"/>
        <charset val="204"/>
        <scheme val="minor"/>
      </rPr>
      <t xml:space="preserve">
</t>
    </r>
  </si>
  <si>
    <r>
      <t xml:space="preserve">WHO List of Regulation Prequalification for COVID-19 Vaccines
(https://www.who.int/teams/regulation-prequalification/eul/covid-19)
Vaccine rates should only include individuals that are considered fully vaccinated defined as two weeks post the final dose of the vaccine regimen. Mass gathering organizers must liaise with national health authorities to determine which vaccines will be considered recognized for the host country and event.                                                              WHO recommends that individuals follow the advice of their governments regarding whether or not to get a booster dose of any approved COVID-19 vaccine. 
For the purpose of this question:
</t>
    </r>
    <r>
      <rPr>
        <b/>
        <sz val="16"/>
        <color theme="1"/>
        <rFont val="Calibri"/>
        <family val="2"/>
        <charset val="204"/>
        <scheme val="minor"/>
      </rPr>
      <t>Spectators</t>
    </r>
    <r>
      <rPr>
        <sz val="16"/>
        <color theme="1"/>
        <rFont val="Calibri"/>
        <family val="2"/>
        <charset val="204"/>
        <scheme val="minor"/>
      </rPr>
      <t xml:space="preserve"> should be defined as individals who are attending a mass gathering event to watch an event such as a concerts, music festivals or sports events. Spectators are those that are passively engaged with the mass gathering. </t>
    </r>
  </si>
  <si>
    <r>
      <t xml:space="preserve">Q15. What is the expected general level of compliance for COVID-19 protocols and policies for mass gathering </t>
    </r>
    <r>
      <rPr>
        <b/>
        <u/>
        <sz val="16"/>
        <color theme="1"/>
        <rFont val="Calibri"/>
        <family val="2"/>
        <charset val="204"/>
        <scheme val="minor"/>
      </rPr>
      <t>participants and spectators</t>
    </r>
    <r>
      <rPr>
        <b/>
        <sz val="16"/>
        <color theme="1"/>
        <rFont val="Calibri"/>
        <family val="2"/>
        <charset val="204"/>
        <scheme val="minor"/>
      </rPr>
      <t>?</t>
    </r>
    <r>
      <rPr>
        <b/>
        <sz val="16"/>
        <color rgb="FFFF0000"/>
        <rFont val="Calibri"/>
        <family val="2"/>
        <charset val="204"/>
        <scheme val="minor"/>
      </rPr>
      <t xml:space="preserve"> </t>
    </r>
  </si>
  <si>
    <r>
      <t xml:space="preserve">Everyone participating in a mass gathering has an important role to play in keeping all event safe. To this end, all participants and spectators must adhere to the event COVID-19 requirements and  expected to behave with integrity and respect towards all other people. Violations of COVID-19 requirements risk everyone’s safety, and as such they could be taken very seriously and may lead to the removal from the event.                                                                                                                           For the purpose of this question:
</t>
    </r>
    <r>
      <rPr>
        <b/>
        <sz val="16"/>
        <color theme="1"/>
        <rFont val="Calibri"/>
        <family val="2"/>
        <charset val="204"/>
        <scheme val="minor"/>
      </rPr>
      <t xml:space="preserve">Participants </t>
    </r>
    <r>
      <rPr>
        <sz val="16"/>
        <color theme="1"/>
        <rFont val="Calibri"/>
        <family val="2"/>
        <charset val="204"/>
        <scheme val="minor"/>
      </rPr>
      <t xml:space="preserve">should be defined as all individuals and/or personnel related to or engaged with the mass gathering that are not spectators. Participants are those that are </t>
    </r>
    <r>
      <rPr>
        <u/>
        <sz val="16"/>
        <color theme="1"/>
        <rFont val="Calibri"/>
        <family val="2"/>
        <charset val="204"/>
        <scheme val="minor"/>
      </rPr>
      <t>actively</t>
    </r>
    <r>
      <rPr>
        <sz val="16"/>
        <color theme="1"/>
        <rFont val="Calibri"/>
        <family val="2"/>
        <charset val="204"/>
        <scheme val="minor"/>
      </rPr>
      <t xml:space="preserve"> engaged with the mass gathering. This includes staff and volunteers connected to the mass gathering.
</t>
    </r>
    <r>
      <rPr>
        <b/>
        <sz val="16"/>
        <color theme="1"/>
        <rFont val="Calibri"/>
        <family val="2"/>
        <charset val="204"/>
        <scheme val="minor"/>
      </rPr>
      <t>Spectators</t>
    </r>
    <r>
      <rPr>
        <sz val="16"/>
        <color theme="1"/>
        <rFont val="Calibri"/>
        <family val="2"/>
        <charset val="204"/>
        <scheme val="minor"/>
      </rPr>
      <t xml:space="preserve"> should be defined as individals who are attending a mass gathering event to </t>
    </r>
    <r>
      <rPr>
        <u/>
        <sz val="16"/>
        <color theme="1"/>
        <rFont val="Calibri"/>
        <family val="2"/>
        <charset val="204"/>
        <scheme val="minor"/>
      </rPr>
      <t>watch</t>
    </r>
    <r>
      <rPr>
        <sz val="16"/>
        <color theme="1"/>
        <rFont val="Calibri"/>
        <family val="2"/>
        <charset val="204"/>
        <scheme val="minor"/>
      </rPr>
      <t xml:space="preserve"> an event such as a concerts, music festivals or sports events. Spectators are those that are </t>
    </r>
    <r>
      <rPr>
        <u/>
        <sz val="16"/>
        <color theme="1"/>
        <rFont val="Calibri"/>
        <family val="2"/>
        <charset val="204"/>
        <scheme val="minor"/>
      </rPr>
      <t>passively</t>
    </r>
    <r>
      <rPr>
        <sz val="16"/>
        <color theme="1"/>
        <rFont val="Calibri"/>
        <family val="2"/>
        <charset val="204"/>
        <scheme val="minor"/>
      </rPr>
      <t xml:space="preserve"> engaged with the mass gathering. </t>
    </r>
  </si>
  <si>
    <t>(D) Venue Factors</t>
  </si>
  <si>
    <r>
      <t>Q16. Are there</t>
    </r>
    <r>
      <rPr>
        <b/>
        <u/>
        <sz val="16"/>
        <color theme="1"/>
        <rFont val="Calibri"/>
        <family val="2"/>
        <charset val="204"/>
        <scheme val="minor"/>
      </rPr>
      <t xml:space="preserve"> multiple venues</t>
    </r>
    <r>
      <rPr>
        <b/>
        <sz val="16"/>
        <color theme="1"/>
        <rFont val="Calibri"/>
        <family val="2"/>
        <charset val="204"/>
        <scheme val="minor"/>
      </rPr>
      <t xml:space="preserve"> for the mass gathering that the event organizers must incorporate in their Mass Gathering COVID-19 Contingency plan (The Mass Gathering Emergency (Health) Preparedness and Response Plan)?</t>
    </r>
  </si>
  <si>
    <t>For the purpose of mass gatherings, venues refer to any building, temporary construction or controlled, bordered open space where the mass gathering occurs.                                                                    A venue may be indoors or outdoors.</t>
  </si>
  <si>
    <r>
      <t xml:space="preserve">Q17. Are there other </t>
    </r>
    <r>
      <rPr>
        <b/>
        <u/>
        <sz val="16"/>
        <color theme="1"/>
        <rFont val="Calibri"/>
        <family val="2"/>
        <charset val="204"/>
        <scheme val="minor"/>
      </rPr>
      <t>side events or gathering</t>
    </r>
    <r>
      <rPr>
        <b/>
        <sz val="16"/>
        <color theme="1"/>
        <rFont val="Calibri"/>
        <family val="2"/>
        <charset val="204"/>
        <scheme val="minor"/>
      </rPr>
      <t xml:space="preserve">s connected to the mass gathering  that may promote social mixing (such as fan zones, expected celebrations at pubs/restaurants or other public areas) that the event organizers and host public health authorities should be aware of? 
</t>
    </r>
  </si>
  <si>
    <r>
      <t xml:space="preserve">Such </t>
    </r>
    <r>
      <rPr>
        <u/>
        <sz val="16"/>
        <color theme="1"/>
        <rFont val="Calibri"/>
        <family val="2"/>
        <charset val="204"/>
        <scheme val="minor"/>
      </rPr>
      <t>side events or gatherings</t>
    </r>
    <r>
      <rPr>
        <sz val="16"/>
        <color theme="1"/>
        <rFont val="Calibri"/>
        <family val="2"/>
        <charset val="204"/>
        <scheme val="minor"/>
      </rPr>
      <t xml:space="preserve"> may not be officially connected to the mass gathering and therefore not fall under the same COVID-19 policies and mitigation measures, however may influence the overall risk of further spread of COVID-19 for a mass gathering.</t>
    </r>
  </si>
  <si>
    <r>
      <t xml:space="preserve">Q18. Will the mass gathering be held primarily indoors? </t>
    </r>
    <r>
      <rPr>
        <b/>
        <i/>
        <sz val="16"/>
        <color theme="1"/>
        <rFont val="Calibri"/>
        <family val="2"/>
        <charset val="204"/>
        <scheme val="minor"/>
      </rPr>
      <t>(If Yes, consider the ventilation quality when answering)</t>
    </r>
  </si>
  <si>
    <t>YES - IN VENUES WITH GOOD VENTILATION PRACTICES</t>
  </si>
  <si>
    <t>Q19. What is the expected capacity allowed for the mass gathering in general or at various mass gathering venues (expressed as a percentage of full venue capacity)?</t>
  </si>
  <si>
    <t>25-50%</t>
  </si>
  <si>
    <r>
      <t xml:space="preserve">For the purpose of this question:                                                                  Venues refer to any building, temporary construction or controlled, bordered open space where the mass gathering occurs. A venue may be indoors or outdoors.
</t>
    </r>
    <r>
      <rPr>
        <b/>
        <sz val="16"/>
        <color theme="1"/>
        <rFont val="Calibri"/>
        <family val="2"/>
        <charset val="204"/>
        <scheme val="minor"/>
      </rPr>
      <t>Spectators</t>
    </r>
    <r>
      <rPr>
        <sz val="16"/>
        <color theme="1"/>
        <rFont val="Calibri"/>
        <family val="2"/>
        <charset val="204"/>
        <scheme val="minor"/>
      </rPr>
      <t xml:space="preserve"> should be defined as individals who are attending a mass gathering event to </t>
    </r>
    <r>
      <rPr>
        <u/>
        <sz val="16"/>
        <color theme="1"/>
        <rFont val="Calibri"/>
        <family val="2"/>
        <charset val="204"/>
        <scheme val="minor"/>
      </rPr>
      <t>watch</t>
    </r>
    <r>
      <rPr>
        <sz val="16"/>
        <color theme="1"/>
        <rFont val="Calibri"/>
        <family val="2"/>
        <charset val="204"/>
        <scheme val="minor"/>
      </rPr>
      <t xml:space="preserve"> an event such as a concerts, music festivals or sports events. Spectators are those that are </t>
    </r>
    <r>
      <rPr>
        <u/>
        <sz val="16"/>
        <color theme="1"/>
        <rFont val="Calibri"/>
        <family val="2"/>
        <charset val="204"/>
        <scheme val="minor"/>
      </rPr>
      <t>passively</t>
    </r>
    <r>
      <rPr>
        <sz val="16"/>
        <color theme="1"/>
        <rFont val="Calibri"/>
        <family val="2"/>
        <charset val="204"/>
        <scheme val="minor"/>
      </rPr>
      <t xml:space="preserve"> engaged with the mass gathering. </t>
    </r>
  </si>
  <si>
    <t>Total COVID-19 Risk Evaluation Score</t>
  </si>
  <si>
    <t xml:space="preserve"> </t>
  </si>
  <si>
    <r>
      <rPr>
        <sz val="14"/>
        <rFont val="Calibri"/>
        <family val="2"/>
        <scheme val="minor"/>
      </rPr>
      <t xml:space="preserve">© World Health Organization 2022. Some rights reserved. This work is available under the </t>
    </r>
    <r>
      <rPr>
        <u/>
        <sz val="14"/>
        <color theme="10"/>
        <rFont val="Calibri"/>
        <family val="2"/>
        <scheme val="minor"/>
      </rPr>
      <t>CC BY-NC-SA 3.0 IGO</t>
    </r>
    <r>
      <rPr>
        <sz val="14"/>
        <rFont val="Calibri"/>
        <family val="2"/>
        <scheme val="minor"/>
      </rPr>
      <t xml:space="preserve"> licence.</t>
    </r>
  </si>
  <si>
    <t>Mass gathering Risk Mitigation for COVID-19</t>
  </si>
  <si>
    <r>
      <t xml:space="preserve">Risk mitigation measures (also referred to as control measures) identify and assess the current efforts to reduce the overall risk of spread of COVID-19 for the mass gathering. Mass gatherings can contribute to the amplification of the transmission of SARS-CoV-2 and strain the planning and response resources of the host country/city which could overwhelm the capacities of local health systems. The risk mitigation score, together with the risk evaluation score, will contribute to the decision matrix and influence the assessment of the overall risk of transmission of SARS-CoV-2 and further spread of COVID-19 associated with the mass gathering.
The questions below will enable event organizers and public health authorities to review the mitigation measures specific to COVID-19 for their mass gatherings planning. The answers to the risk mitigation statements should be reviewed and reassessed regularly during the planning phase and updated immediately before transitioning to the operational phase to account for additional modifications applied during the mass gathering planning phase. 
 It is recommended that authorities completing the risk mitigation statements incorporate input from the local public health authorities, consult WHO’s latest technical guidance and ensure that there is an up-to-date evaluation of the epidemiological situation (https://covid19.who.int/) and applied public health and social measures (PHSM) (https://covid19.who.int/measures).
The authorities conducting the below risk mitigation should answer each statement to receive a </t>
    </r>
    <r>
      <rPr>
        <b/>
        <i/>
        <sz val="11"/>
        <color theme="1"/>
        <rFont val="Calibri"/>
        <family val="2"/>
        <charset val="204"/>
        <scheme val="minor"/>
      </rPr>
      <t>total COVID-19 risk mitigation score</t>
    </r>
    <r>
      <rPr>
        <i/>
        <sz val="11"/>
        <color theme="1"/>
        <rFont val="Calibri"/>
        <family val="2"/>
        <charset val="204"/>
        <scheme val="minor"/>
      </rPr>
      <t xml:space="preserve"> as a percentage before proceeding to the next step of this risk assessment (6. Decision Matrix). 
</t>
    </r>
  </si>
  <si>
    <r>
      <t xml:space="preserve">*For the purpose of the below statements: 
</t>
    </r>
    <r>
      <rPr>
        <b/>
        <i/>
        <sz val="11"/>
        <color theme="1"/>
        <rFont val="Calibri"/>
        <family val="2"/>
        <scheme val="minor"/>
      </rPr>
      <t>Participants</t>
    </r>
    <r>
      <rPr>
        <i/>
        <sz val="11"/>
        <color theme="1"/>
        <rFont val="Calibri"/>
        <family val="2"/>
        <scheme val="minor"/>
      </rPr>
      <t xml:space="preserve"> should be defined as </t>
    </r>
    <r>
      <rPr>
        <i/>
        <u/>
        <sz val="11"/>
        <color theme="1"/>
        <rFont val="Calibri (Body)"/>
      </rPr>
      <t xml:space="preserve">all individuals, accreditation holders and/or registered personnel </t>
    </r>
    <r>
      <rPr>
        <i/>
        <sz val="11"/>
        <color theme="1"/>
        <rFont val="Calibri"/>
        <family val="2"/>
        <scheme val="minor"/>
      </rPr>
      <t xml:space="preserve">related to or engaged with the mass gathering that are not spectators. Participants are those that are </t>
    </r>
    <r>
      <rPr>
        <i/>
        <u/>
        <sz val="11"/>
        <color theme="1"/>
        <rFont val="Calibri (Body)"/>
      </rPr>
      <t>actively engaged</t>
    </r>
    <r>
      <rPr>
        <i/>
        <sz val="11"/>
        <color theme="1"/>
        <rFont val="Calibri"/>
        <family val="2"/>
        <scheme val="minor"/>
      </rPr>
      <t xml:space="preserve"> with the mass gathering.                                                                                                                                                 </t>
    </r>
    <r>
      <rPr>
        <b/>
        <i/>
        <sz val="11"/>
        <color theme="1"/>
        <rFont val="Calibri"/>
        <family val="2"/>
        <charset val="204"/>
        <scheme val="minor"/>
      </rPr>
      <t xml:space="preserve">Staff </t>
    </r>
    <r>
      <rPr>
        <i/>
        <sz val="11"/>
        <color theme="1"/>
        <rFont val="Calibri"/>
        <family val="2"/>
        <scheme val="minor"/>
      </rPr>
      <t xml:space="preserve">refers to any individuals working on the mass gathering including employees, contractors, volunteers etc.
</t>
    </r>
    <r>
      <rPr>
        <b/>
        <i/>
        <sz val="11"/>
        <color theme="1"/>
        <rFont val="Calibri"/>
        <family val="2"/>
        <scheme val="minor"/>
      </rPr>
      <t>Spectators</t>
    </r>
    <r>
      <rPr>
        <i/>
        <sz val="11"/>
        <color theme="1"/>
        <rFont val="Calibri"/>
        <family val="2"/>
        <scheme val="minor"/>
      </rPr>
      <t xml:space="preserve"> should be defined as individals who are </t>
    </r>
    <r>
      <rPr>
        <i/>
        <u/>
        <sz val="11"/>
        <color theme="1"/>
        <rFont val="Calibri (Body)"/>
      </rPr>
      <t>attending</t>
    </r>
    <r>
      <rPr>
        <i/>
        <sz val="11"/>
        <color theme="1"/>
        <rFont val="Calibri"/>
        <family val="2"/>
        <scheme val="minor"/>
      </rPr>
      <t xml:space="preserve"> a mass gathering event to watch an event such as a concerts, music festivals or sports events. Spectators are those that are </t>
    </r>
    <r>
      <rPr>
        <i/>
        <u/>
        <sz val="11"/>
        <color theme="1"/>
        <rFont val="Calibri (Body)"/>
      </rPr>
      <t>passively engaged</t>
    </r>
    <r>
      <rPr>
        <i/>
        <sz val="11"/>
        <color theme="1"/>
        <rFont val="Calibri"/>
        <family val="2"/>
        <scheme val="minor"/>
      </rPr>
      <t xml:space="preserve"> with the mass gathering. </t>
    </r>
  </si>
  <si>
    <t>Risk Mitigation</t>
  </si>
  <si>
    <t>Topic</t>
  </si>
  <si>
    <t>Risk Mitigation Statements</t>
  </si>
  <si>
    <t>Number Scoring</t>
  </si>
  <si>
    <t>Total Score</t>
  </si>
  <si>
    <t>(A.1) Information Management</t>
  </si>
  <si>
    <t>(A.1.1.) The relevant mass gathering organizers and responsible staff have been informed and are in coordination with public health authorities and committed to using the latest available guidance on the COVID-19 pandemic: official web resources available from WHO, United States Centers for Disease Control and Prevention (CDC), European Centres for Disease Control and Prevention (ECDC), United Nations (UN), national and local public health authorities.</t>
  </si>
  <si>
    <r>
      <t xml:space="preserve"> All WHO technical guidance related to COVID-19, by topic and by publication date, is available here: https://www.who.int/emergencies/diseases/novel-coronavirus-2019/technical-guidance              
Other relevant sources including: 
-https://www.who.int/publications/i/item/holding-gatherings-during-the-covid-19-pandemic-who-policy-brief-2-august-2021                                                                                                                           
-https://www.who.int/emergencies/diseases/novel-coronavirus-2019/technical-guidance-publications                                                                                                                                                                    </t>
    </r>
    <r>
      <rPr>
        <b/>
        <u/>
        <sz val="10"/>
        <rFont val="Calibri"/>
        <family val="2"/>
        <charset val="204"/>
        <scheme val="minor"/>
      </rPr>
      <t xml:space="preserve">Host country national guidance and recommendations should be prioritized over international guidance  </t>
    </r>
    <r>
      <rPr>
        <sz val="10"/>
        <color rgb="FF0070C0"/>
        <rFont val="Calibri"/>
        <family val="2"/>
        <charset val="204"/>
        <scheme val="minor"/>
      </rPr>
      <t xml:space="preserve">                                    
 </t>
    </r>
  </si>
  <si>
    <t>(A.1.2.) The mass gathering event organizers are aware of global and local daily epidemiological situation reports  as provided by WHO or local public health authorities.</t>
  </si>
  <si>
    <t>For more information please see:                                                                                                                               -https://www.who.int/emergencies/diseases/novel-coronavirus-2019/situation-reports/   and                                                                                                                                      -https://www.who.int/publications/i/item/WHO-2019-nCoV-SurveillanceGuidance-2022.1</t>
  </si>
  <si>
    <t>(A.1.3.) There is a formal information sharing process established to share/request health briefings and epidemiological situation reports from the international/national/local public health authority with mass gathering organizers.</t>
  </si>
  <si>
    <t>For more information please see:                                                                                                                                    - https://www.who.int/publications/i/item/WHO-2019-nCoV-SurveillanceGuidance-2022.1</t>
  </si>
  <si>
    <t>(A.1.4.) The mass gathering organizers have collected any available information about the participants, staff and spectators for the mass gathering (including the countries of provenance, considering the epidemiological situation of those countries, individuals' health, personal contact data if available such as vaccination status, or SARS-CoV-2-19 testing results, or proof of immunity, and data on behaviours etc.) to gain a better understanding of the potential risks of further COVID-19 spread associated with the event and facilitate measures such as contact tracing.</t>
  </si>
  <si>
    <t>For more information please see:                                                                                                                                 -https://www.who.int/publications/i/item/WHO-2019-nCoV-Sci_Brief-Natural_immunity-2021.1</t>
  </si>
  <si>
    <r>
      <t>(A.1.5.) The mass gathering organizers have liaised with national and international authorities and relevant stakeholders to share/request the demographics of the mass gathering and</t>
    </r>
    <r>
      <rPr>
        <b/>
        <sz val="11"/>
        <color theme="1"/>
        <rFont val="Calibri"/>
        <family val="2"/>
        <scheme val="minor"/>
      </rPr>
      <t xml:space="preserve"> </t>
    </r>
    <r>
      <rPr>
        <sz val="11"/>
        <color theme="1"/>
        <rFont val="Calibri"/>
        <family val="2"/>
        <scheme val="minor"/>
      </rPr>
      <t>to inform them about</t>
    </r>
    <r>
      <rPr>
        <b/>
        <sz val="11"/>
        <color theme="1"/>
        <rFont val="Calibri"/>
        <family val="2"/>
        <scheme val="minor"/>
      </rPr>
      <t xml:space="preserve"> </t>
    </r>
    <r>
      <rPr>
        <sz val="11"/>
        <color theme="1"/>
        <rFont val="Calibri"/>
        <family val="2"/>
        <scheme val="minor"/>
      </rPr>
      <t>potential risks identified to the host country/territory and affected communities including risk of importation and exportation of COVID-19 cases.</t>
    </r>
  </si>
  <si>
    <t>For more information please see: 
-https://www.who.int/publications/i/item/critical-preparedness-readiness-and-response-actions-for-covid-19</t>
  </si>
  <si>
    <t>(A.1.6.) There are arrangements to activate a strategic health operations centre (SHOC) or other relevant event organizing' structure in the case that there are suspected COVID-19 cases in connection with the mass gathering.</t>
  </si>
  <si>
    <t>(A.2) Communicating the Risk to Participants, Staff, &amp; Spectators</t>
  </si>
  <si>
    <t xml:space="preserve">(A.2.1.) The mass gathering event organizers have shared through appropriate channels public health advice from national and/or international authorites on clinical features of COVID-19, protective behaviours with all participants, spectators and staff. </t>
  </si>
  <si>
    <t>For more information please see:                                                                                                                              - https://www.who.int/emergencies/diseases/novel-coronavirus-2019/advice-for-public                              and                                                                                           -https://www.who.int/emergencies/diseases/novel-coronavirus-2019/question-and-answers-hub/q-a-detail/coronavirus-disease-covid-19-mass-gatherings</t>
  </si>
  <si>
    <t xml:space="preserve">(A.2.2.) The mass gathering event organizers shared through appropriate channels public health advice from national and/or international authorites  with all participants, staff, and spectators on risk factors for severe disease for "high risk" or vulnerable populations, prior to the event so that they could make an informed decision on their participation/attendance based on their personal risk.
</t>
  </si>
  <si>
    <r>
      <t xml:space="preserve">For more information please see:                                                                                                                                                                                                          -https://www.who.int/publications/i/item/WHO-2019-nCoV-SurveillanceGuidance-2022.1                                     Comment: </t>
    </r>
    <r>
      <rPr>
        <b/>
        <sz val="10"/>
        <color theme="1"/>
        <rFont val="Calibri"/>
        <family val="2"/>
        <scheme val="minor"/>
      </rPr>
      <t>“High-risk” or vulnerable populations include:</t>
    </r>
    <r>
      <rPr>
        <sz val="10"/>
        <color theme="1"/>
        <rFont val="Calibri"/>
        <family val="2"/>
        <scheme val="minor"/>
      </rPr>
      <t xml:space="preserve">
- People aged ≥ 60 years and/or with comorbidities that increase the risk of severe disease;
- Disadvantaged groups such as refugees, internally displaced people, migrants, and vulnerable communities; those in high density/low resource settings (e.g., camps, informal settlements, slums, places of detention) and lower income groups;                                                                                                                                                                        - Health workers, defined by WHO as all people engaged in actions with the primary intent of enhancing health, including social care workers who often have roles in the provision of care in long-term care facilities and in community settings.                                                                                                             </t>
    </r>
    <r>
      <rPr>
        <b/>
        <sz val="10"/>
        <color theme="1"/>
        <rFont val="Calibri"/>
        <family val="2"/>
        <charset val="204"/>
        <scheme val="minor"/>
      </rPr>
      <t>Vulnerable and “high-risk” populations Risk factors for severe disease include</t>
    </r>
    <r>
      <rPr>
        <sz val="10"/>
        <color theme="1"/>
        <rFont val="Calibri"/>
        <family val="2"/>
        <scheme val="minor"/>
      </rPr>
      <t xml:space="preserve"> age more than 60 years (increasing with age); underlying noncommunicable diseases (NCDs): diabetes, hypertension, cardiac disease, chronic lung disease, cerebrovascular disease, dementia, mental disorders, chronic kidney disease, immunosuppression, HIV, obesity and cancer have been associated with higher mortality; other risk factors associated with higher risk include: smoking and higher sequential organ failure assessment (SOFA) score and D-dimer &gt;1 µg/L on admission were associated with higher mortality
• In pregnancy, increasing maternal age, high BMI, non-white ethnicity (in specific settings) , chronic conditions and pregnancy specific conditions such as gestational diabetes and pre-eclampsia.                                                                                                                                                                                          </t>
    </r>
  </si>
  <si>
    <t xml:space="preserve">(A.2.3.) The mass gathering event organizers have shared public health advice from national and international authorites including the information on the meaning of the following measures: quarantine, isolation, self-isolation, contact tracing, health screening, self-health monitoring with all relevant participants, staff and spectators. </t>
  </si>
  <si>
    <t xml:space="preserve">For more information please see the new Contact tracing and quarantine in the context of the Omicron SARS-CoV-2 variant. Interim guidance: https://www.who.int/publications/i/item/WHO-2019-nCoV-Contact-tracing-and-quarantine-Omicron-variant-2022.1 </t>
  </si>
  <si>
    <t>(A.2.4.) The mass gathering event organizers and staff have undergone training on use and safe utilization of personal protective equipment (PPE) and COVID-19 preventive measures (including those specifically listed in this risk mitigation section).</t>
  </si>
  <si>
    <t>For more information please see: Infection prevention and control in the context of coronavirus disease (COVID-19): A living guideline (who.int)</t>
  </si>
  <si>
    <t>(B) Health System Factors</t>
  </si>
  <si>
    <t>(B.3) Liaising with Local Authorities</t>
  </si>
  <si>
    <t>(B.3.1.) The Mass Gathering Emergency (Health) Preparedness and Response Plan (Mass Gathering COVID-19 Contingency Plan) developed for the event includes information about how individuals should interface with the healthcare system (e.g., hotline/helpline number, event medical system/teams, local healthcare system) in regard to COVID-19 exposures and cases.</t>
  </si>
  <si>
    <t xml:space="preserve">(B.3.2.) The host country or mass gathering event organizers has requested technical support from public health authorities or established such collaboration with public health authorities. </t>
  </si>
  <si>
    <t xml:space="preserve">For more information please see:                                                                                                                                                 -https://www.who.int/publications/m/item/enhancing-readiness-for-omicron-(b.1.1.529)-technical-brief-and-priority-actions-for-member-states                                                                                       </t>
  </si>
  <si>
    <t>(B.3.3.) The mass gathering event organizers are liaising with law enforcement, military, or other local security sectors for the planning and hosting of the mass gathering.</t>
  </si>
  <si>
    <t>Comment:  Support may range from ensuring law enforcement are aware of the mass gathering and safety and security policies in place to incorporating law enforcement authorities into the mass gathering decision-making All-Partner Task Force and utilizing them to implement policies.</t>
  </si>
  <si>
    <t>(B.3.4.) There are clearly established and explained Standard operational procedures (SOPs) and information available to contact the appropriate authorities (including event COVID-19 Liaison Officer) if a person (participant, staff, spectator, etc.) falls ill/ shows symptoms indicative of COVID-19 during the mass gathering (such information may include where to get a test, where and when and for how long to isolate, how to seek medical care etc.).</t>
  </si>
  <si>
    <t>(B.3.5.) There is an agreement between the mass gathering event organizers and the host country to provide medical care for COVID-19 cases linked to the mass gathering both during the mass gathering and for an agreed period of time before and after the event while participants remain in the host country.</t>
  </si>
  <si>
    <t>For more information please see:                                                                                                     -https://www.who.int/teams/health-care-readiness/covid-19</t>
  </si>
  <si>
    <r>
      <t xml:space="preserve">(B.3.6.) The mass gathering event organizers have a policy in place for quarantining </t>
    </r>
    <r>
      <rPr>
        <u/>
        <sz val="11"/>
        <color theme="1"/>
        <rFont val="Calibri"/>
        <family val="2"/>
        <scheme val="minor"/>
      </rPr>
      <t>close contacts</t>
    </r>
    <r>
      <rPr>
        <sz val="11"/>
        <color theme="1"/>
        <rFont val="Calibri"/>
        <family val="2"/>
        <scheme val="minor"/>
      </rPr>
      <t xml:space="preserve"> of confirmed positive cases of COVID-19 developed in agreement with local public health authorities and regulations. </t>
    </r>
    <r>
      <rPr>
        <i/>
        <sz val="11"/>
        <color theme="1"/>
        <rFont val="Calibri"/>
        <family val="2"/>
        <scheme val="minor"/>
      </rPr>
      <t>Answer YES if quarantine policy is under responsibility and followed by local public health authorities.</t>
    </r>
  </si>
  <si>
    <r>
      <rPr>
        <sz val="10"/>
        <rFont val="Calibri"/>
        <family val="2"/>
        <charset val="204"/>
        <scheme val="minor"/>
      </rPr>
      <t xml:space="preserve">For more information please see:                  </t>
    </r>
    <r>
      <rPr>
        <u/>
        <sz val="10"/>
        <color theme="10"/>
        <rFont val="Calibri"/>
        <family val="2"/>
        <charset val="204"/>
        <scheme val="minor"/>
      </rPr>
      <t xml:space="preserve">                                                                                
Considerations for quarantine of contacts of COVID-19 cases (who.int)                                                                                                                                                              
- https://www.who.int/publications/i/item/WHO-2019-nCoV-Risk-based-international-travel-2021.1</t>
    </r>
  </si>
  <si>
    <t>(B.3.7.) The host country has travel health measures (such as mandatory passenger locator forms, proof of vaccination, quarantining, pre-, and post-departure testing, etc.) in place for international travelers.</t>
  </si>
  <si>
    <r>
      <t xml:space="preserve">For more information please see:                                                                                                                                                                                                                                                - https://www.who.int/publications/i/item/WHO-2019-nCoV-Risk-based-international-travel-2021.1
-https://www.who.int/publications/i/item/WHO-2019-nCoV-Sci_Brief-international_travel_testing-2020.1
-https://www.who.int/news-room/articles-detail/who-advice-for-international-traffic-in-relation-to-the-sars-cov-2-omicron-variant
</t>
    </r>
    <r>
      <rPr>
        <sz val="10"/>
        <rFont val="Calibri"/>
        <family val="2"/>
        <charset val="204"/>
        <scheme val="minor"/>
      </rPr>
      <t>Comment: WHO updates regularly the international travel measures implemented in countries and shares this information with IHR National Focal Points (IHR NFPs) via the Event Information Site (EIS). For access to publicly available information on the travel measures in place, event organizers should check the information provided by national authorities in their official government websites.</t>
    </r>
  </si>
  <si>
    <t xml:space="preserve">(B.3.8.) There is a regulation in place that outlines how health care costs related to COVID-19 for foreign event participants, spectators or staff are covered in the host country (e.g. with regard to travel health insurance policies).  </t>
  </si>
  <si>
    <t>Comment: WHO advocates for Universal Health Coverage and therefore does not support health insurances</t>
  </si>
  <si>
    <t xml:space="preserve">(B.3.9.) There is a mechanism in place to liaise with the  participants and/or spectators, and staff country of provenance to follow up on suspected or confirmed COVID-19 cases linked to the mass gathering, for contact tracing purposes. </t>
  </si>
  <si>
    <t>For more information please see: 
-https://www.who.int/publications/i/item/contact-tracing-in-the-context-of-covid-19  and         -https://www.who.int/publications/i/item/WHO-2019-nCoV-Contact-tracing-and-quarantine-Omicron-variant-2022.1   and                                                                                                                                         -https://www.who.int/publications/i/item/WHO-2019-nCoV-IHR-Quarantine-2021.1</t>
  </si>
  <si>
    <t>(B.4) Health Care Infrastructure</t>
  </si>
  <si>
    <t>(B.4.1.) There are standard operation procedures (SOPs) in place for mass gathering event organizers (event COVID-19 Liaison Officers) to contact local public health authorities and request epidemiological investigations in case a participant, spectator and/or staff person falls ill/ shows symptoms suggestive of COVID-19 in connection with the the mass gathering.</t>
  </si>
  <si>
    <t>For more information please see: 
-https://www.who.int/publications/i/item/WHO-2019-nCoV-Surveillance_Case_Definition-2020.2    and                                                                                                                                                                              -https://www.who.int/publications/i/item/who-2019-nCoV-surveillanceguidance-2020.7</t>
  </si>
  <si>
    <t xml:space="preserve">(B.4.2.) There are standard operation procedures (SOPs) in place to quickly isolate the person and transport them to an appropriate place (i.e. isolation/quarantine hotel, hospital, etc., regardless of whether they are showing symptoms), if they receive confirmation during the mass gathering that their  COVID-19 test was positive. </t>
  </si>
  <si>
    <t>For more information please see:                                                                                                                      -https://www.who.int/publications/i/item/criteria-for-releasing-covid-19-patients-from-isolation   - Infection prevention and control during health care when coronavirus disease (‎COVID-19)‎ is suspected or confirmed     https://www.who.int/publications/i/item/WHO-2019-nCoV-IPC-2021.1
(For note: this guidance is focused more on healthcare workers and care delivery at the facility level, than the broader infrastructure at country level. (i.e. designated facilities etc..).</t>
  </si>
  <si>
    <t>(B.4.3.) First aid services or other medical emergency services for the mass gathering event are in place and equipped with appropriate PPE and other supplies to support patients with respiratory symptoms if a person falls ill/ shows symptoms suggestive of COVID-19 during the event.</t>
  </si>
  <si>
    <t>(B.4.4.) There are  designated medical facilities to manage patients with COVID-19 in the host-country/territory  and these facilities are listed in the Mass Gathering Emergency (Health) Preparedness and Response Plan (or Mass Gathering COVID-19 Contingency Plan).</t>
  </si>
  <si>
    <t>For more information please see:                                                                                                                      - Infection prevention and control during health care when coronavirus disease (‎COVID-19)‎ is suspected or confirmed     https://www.who.int/publications/i/item/WHO-2019-nCoV-IPC-2021.1
(For note: this guidance is focused more on healthcare workers and care delivery at the facility level, than the broader infrastructure at country level. (i.e. designated facilities etc..).</t>
  </si>
  <si>
    <t xml:space="preserve">(B.4.5.) An assessment of the local health care capacity has been conducted (including understanding the number of available hospital and ICU beds, the availability of equipment such as ventilators and oxygen, availablilty of health care workforce, etc.) and it has been deemed that the local health care system has the capacity to care for patients should there be an outbreak connected to the mass gathering. </t>
  </si>
  <si>
    <t>(B.4.6.) There are medical transportation services with trained professionals available to transport ill patients with severe acute respiratory infection symptoms to a hospital or provide medical evacuation (medevac), if necessary.</t>
  </si>
  <si>
    <t>(B.5) Testing Capacity</t>
  </si>
  <si>
    <r>
      <t xml:space="preserve">(B.5.1.) The host country/territory conducts SARS-CoV-2 laboratory diagnostic testing (PCR) or antigen-based rapid diagnostic tests (AG-RDT)) on all suspected cases of COVID-19 in the local population to monitor transmission levels. </t>
    </r>
    <r>
      <rPr>
        <i/>
        <sz val="11"/>
        <color theme="1"/>
        <rFont val="Calibri"/>
        <family val="2"/>
        <scheme val="minor"/>
      </rPr>
      <t>If YES, please specify in comments the type of COVID-19 diagnostic the host country/territory uses.</t>
    </r>
  </si>
  <si>
    <t>For more information please see: 
-https://www.who.int/publications/i/item/WHO-2019-nCoV-Sci_Brief-Natural_immunity-2021.1  and -https://www.who.int/publications/i/item/WHO-2019-nCoV-lab-testing-2021.1-eng   and               -https://www.who.int/publications/i/item/antigen-detection-in-the-diagnosis-of-sars-cov-2infection-using-rapid-immunoassays</t>
  </si>
  <si>
    <t>(B.5.2.) The host country regularly sequences cases of COVID-19 (genomic sequencing) to identify new/emerging Variants of Interest/Variants of Concern.</t>
  </si>
  <si>
    <t>For more information please see:                                                                                                                                   -https://www.who.int/publications/i/item/WHO-2019-nCoV-genomic_sequencing-2021.1                                                                                                                                       -https://www.who.int/publications/m/item/enhancing-readiness-for-omicron-(b.1.1.529)-technical-brief-and-priority-actions-for-member-states                                                                                    -https://www.who.int/news/item/26-11-2021-classification-of-omicron-(b.1.1.529)-sars-cov-2-variant-of-concern</t>
  </si>
  <si>
    <r>
      <t xml:space="preserve">(B.5.3.) The mass gathering event organizers/host country are planning to conduct SARS-CoV-2 laboratory diagnostic tests or antigen-based rapid diagnostic tests (AG-RDT) on all </t>
    </r>
    <r>
      <rPr>
        <u/>
        <sz val="11"/>
        <color theme="1"/>
        <rFont val="Calibri"/>
        <family val="2"/>
        <scheme val="minor"/>
      </rPr>
      <t>staff and participants</t>
    </r>
    <r>
      <rPr>
        <sz val="11"/>
        <color theme="1"/>
        <rFont val="Calibri"/>
        <family val="2"/>
        <scheme val="minor"/>
      </rPr>
      <t xml:space="preserve"> attending the mass gathering. </t>
    </r>
    <r>
      <rPr>
        <i/>
        <sz val="11"/>
        <color theme="1"/>
        <rFont val="Calibri"/>
        <family val="2"/>
        <scheme val="minor"/>
      </rPr>
      <t xml:space="preserve"> If YES, please specify in comments the type of COVID-19 diagnostic used and the timeframe the test is accepted for.</t>
    </r>
  </si>
  <si>
    <t>For more information please see: 
-Diagnostic testing for SARS-CoV-2 (who.int)
https://www.who.int/publications/m/item/covid-19-target-product-profiles-for-priority-diagnostics-to-support-response-to-the-covid-19-pandemic-v.0.1
- Antigen-detection in the diagnosis of SARS-CoV-2 infection (who.int)
https://www.who.int/publications/i/item/antigen-detection-in-the-diagnosis-of-sars-cov-2infection-using-rapid-immunoassays</t>
  </si>
  <si>
    <r>
      <t xml:space="preserve">(B.5.4.) The mass gathering event organizers/host country are planning to conduct SARS-CoV-2 laboratory diagnostic tests or antigen-based rapid diagnostic tests (AG-RDT) on all </t>
    </r>
    <r>
      <rPr>
        <u/>
        <sz val="11"/>
        <color theme="1"/>
        <rFont val="Calibri"/>
        <family val="2"/>
        <scheme val="minor"/>
      </rPr>
      <t>spectators</t>
    </r>
    <r>
      <rPr>
        <sz val="11"/>
        <color theme="1"/>
        <rFont val="Calibri"/>
        <family val="2"/>
        <scheme val="minor"/>
      </rPr>
      <t xml:space="preserve"> attending the mass gathering. </t>
    </r>
    <r>
      <rPr>
        <i/>
        <sz val="11"/>
        <color theme="1"/>
        <rFont val="Calibri"/>
        <family val="2"/>
        <scheme val="minor"/>
      </rPr>
      <t>If YES, please specify in comments the type of COVID-19 diagnostic used and the timeframe the test is accepted for.</t>
    </r>
  </si>
  <si>
    <t>(B.6) Decision-Making Authority</t>
  </si>
  <si>
    <t xml:space="preserve">(B.6.1.) A mechanism for an all-partner task force (APTF) or other governing body has been established and all relevant sectors have been identified and included for communication and decision making  (sectors may include public health, event organizers, police, security, low enforcement, transportation, Ministry of Finances, Ministry of Health, Ministry of Agriculture, Ministry of Foreign Affairs,  risk communication focal points, etc.).  The APTF has also been regularly convened to establish a platform to share concerns, updates, agree on newest policies, address any potential challenges or changes to the mass gathering and ensure consistency in messages with one voice. </t>
  </si>
  <si>
    <t xml:space="preserve">For more information please see: 
- https://www.who.int/publications/i/item/considerations-in-adjusting-public-health-and-social-measures-in-the-context-of-covid-19-interim-guidance                                                                                                                                                                    -https://www.who.int/publications/i/item/considerations-for-mass-gatherings-in-the-context-of-covid-19-annex-considerations-in-adjusting-public-health-and-social-measures-in-the-context-of-covid-19                                                                                                                                                                                - https://www.who.int/publications/i/item/key-planning-recommendations-for-mass-gatherings-in-the-context-of-the-current-covid-19-outbreak                                                                                                                                                                                             </t>
  </si>
  <si>
    <t>(B.6.2.) There is a decision-making authority/body and an agreed procedure (including triggers or thresholds) to modify, restrict, postpone or cancel the mass gathering related to a COVID-19 and means to rapidly communicate these decisions to the public.</t>
  </si>
  <si>
    <t xml:space="preserve">For more information please see:  
-https://www.who.int/emergencies/diseases/novel-coronavirus-2019/question-and-answers-hub/q-a-detail/coronavirus-disease-covid-19-mass-gatherings                                                                          -https://www.who.int/publications/i/item/holding-gatherings-during-the-covid-19-pandemic-who-policy-brief-2-august-2021   </t>
  </si>
  <si>
    <t>(C.7) Public Health and Social Measures (Masking and Vaccination)</t>
  </si>
  <si>
    <r>
      <t xml:space="preserve">(C.7.1) Masks will be mandatory for all </t>
    </r>
    <r>
      <rPr>
        <u/>
        <sz val="11"/>
        <color theme="1"/>
        <rFont val="Calibri"/>
        <family val="2"/>
        <charset val="204"/>
        <scheme val="minor"/>
      </rPr>
      <t>participants and staff</t>
    </r>
    <r>
      <rPr>
        <sz val="11"/>
        <color theme="1"/>
        <rFont val="Calibri"/>
        <family val="2"/>
        <scheme val="minor"/>
      </rPr>
      <t xml:space="preserve"> </t>
    </r>
    <r>
      <rPr>
        <u/>
        <sz val="11"/>
        <color theme="1"/>
        <rFont val="Calibri"/>
        <family val="2"/>
        <charset val="204"/>
        <scheme val="minor"/>
      </rPr>
      <t>for the entire duration</t>
    </r>
    <r>
      <rPr>
        <sz val="11"/>
        <color theme="1"/>
        <rFont val="Calibri"/>
        <family val="2"/>
        <scheme val="minor"/>
      </rPr>
      <t xml:space="preserve"> of the mass gathering (except for people who may have exemptions).</t>
    </r>
  </si>
  <si>
    <t xml:space="preserve">Fore more information please see:                                                                                                                                                                           -https://www.who.int/publications/i/item/infection-prevention-and-control-in-the-context-of-coronavirus-disease-(covid-19)-a-living-guideline                         and https://app.magicapp.org/#/guideline/Lr2a8L/rec/noRmXl                                                                                   -https://www.who.int/publications/i/item/WHO-2019-nCoV-IPC-Masks-Comm-health-care-2021.1   
- https://www.who.int/publications/i/item/WHO-2019-nCoV-IPC_Masks-Children-2020.1                                                                                                                                                      -https://www.who.int/news-room/questions-and-answers/item/q-a-children-and-masks-related-to-covid-19                                                                                                                                                                         - https://www.who.int/publications/i/item/WHO-2019-nCoV-IPC_masks-2021.1                                                                                                                                                            </t>
  </si>
  <si>
    <r>
      <t xml:space="preserve">(C.7.2.) Masks will be mandatory for all </t>
    </r>
    <r>
      <rPr>
        <u/>
        <sz val="11"/>
        <color theme="1"/>
        <rFont val="Calibri"/>
        <family val="2"/>
        <charset val="204"/>
        <scheme val="minor"/>
      </rPr>
      <t>spectators</t>
    </r>
    <r>
      <rPr>
        <sz val="11"/>
        <color theme="1"/>
        <rFont val="Calibri"/>
        <family val="2"/>
        <scheme val="minor"/>
      </rPr>
      <t xml:space="preserve"> </t>
    </r>
    <r>
      <rPr>
        <u/>
        <sz val="11"/>
        <color theme="1"/>
        <rFont val="Calibri"/>
        <family val="2"/>
        <charset val="204"/>
        <scheme val="minor"/>
      </rPr>
      <t>for the entire duration</t>
    </r>
    <r>
      <rPr>
        <sz val="11"/>
        <color theme="1"/>
        <rFont val="Calibri"/>
        <family val="2"/>
        <scheme val="minor"/>
      </rPr>
      <t xml:space="preserve"> of the mass gathering (except for people who may have exemptions).</t>
    </r>
  </si>
  <si>
    <r>
      <t xml:space="preserve">(C.7.3.) Masks will be mandatory for all </t>
    </r>
    <r>
      <rPr>
        <u/>
        <sz val="11"/>
        <color theme="1"/>
        <rFont val="Calibri"/>
        <family val="2"/>
        <charset val="204"/>
        <scheme val="minor"/>
      </rPr>
      <t>participants and sta</t>
    </r>
    <r>
      <rPr>
        <sz val="11"/>
        <color theme="1"/>
        <rFont val="Calibri"/>
        <family val="2"/>
        <scheme val="minor"/>
      </rPr>
      <t xml:space="preserve">ff </t>
    </r>
    <r>
      <rPr>
        <u/>
        <sz val="11"/>
        <color theme="1"/>
        <rFont val="Calibri"/>
        <family val="2"/>
        <scheme val="minor"/>
      </rPr>
      <t>for parts of the mass gathering or for selected areas only</t>
    </r>
    <r>
      <rPr>
        <sz val="11"/>
        <color theme="1"/>
        <rFont val="Calibri"/>
        <family val="2"/>
        <scheme val="minor"/>
      </rPr>
      <t xml:space="preserve"> (such as high density areas and/or indoors venues). </t>
    </r>
    <r>
      <rPr>
        <i/>
        <sz val="11"/>
        <color theme="1"/>
        <rFont val="Calibri"/>
        <family val="2"/>
        <scheme val="minor"/>
      </rPr>
      <t>If masks are required for the entire duration of the mass gathering, answer NOT APPLICABLE</t>
    </r>
    <r>
      <rPr>
        <sz val="11"/>
        <color theme="1"/>
        <rFont val="Calibri"/>
        <family val="2"/>
        <scheme val="minor"/>
      </rPr>
      <t>.</t>
    </r>
  </si>
  <si>
    <r>
      <t xml:space="preserve">(C.7.4.) Masks will be mandatory for all </t>
    </r>
    <r>
      <rPr>
        <u/>
        <sz val="11"/>
        <color theme="1"/>
        <rFont val="Calibri"/>
        <family val="2"/>
        <charset val="204"/>
        <scheme val="minor"/>
      </rPr>
      <t>spectator</t>
    </r>
    <r>
      <rPr>
        <sz val="11"/>
        <color theme="1"/>
        <rFont val="Calibri"/>
        <family val="2"/>
        <scheme val="minor"/>
      </rPr>
      <t xml:space="preserve">s </t>
    </r>
    <r>
      <rPr>
        <u/>
        <sz val="11"/>
        <color theme="1"/>
        <rFont val="Calibri"/>
        <family val="2"/>
        <scheme val="minor"/>
      </rPr>
      <t xml:space="preserve">for parts of the mass gathering or for selected areas only </t>
    </r>
    <r>
      <rPr>
        <sz val="11"/>
        <color theme="1"/>
        <rFont val="Calibri"/>
        <family val="2"/>
        <scheme val="minor"/>
      </rPr>
      <t>(such as high density areas and/or indoors venues).</t>
    </r>
    <r>
      <rPr>
        <i/>
        <sz val="11"/>
        <color theme="1"/>
        <rFont val="Calibri"/>
        <family val="2"/>
        <scheme val="minor"/>
      </rPr>
      <t xml:space="preserve"> If masks are required for the entire duration of the mass gathering, answer NOT APPLICABLE.</t>
    </r>
  </si>
  <si>
    <t>(C.7.5.) Only specific masks that offer a higher level of protection, such as three level fabric masks or disposable, surgical masks, will be permitted in the mass gathering. (Bandanas, scarfs, and other face coverings would not be included in this definition). Information on the type of masks required must be clearly communicated to participants, spectators and staff prior to the mass gathering.</t>
  </si>
  <si>
    <t xml:space="preserve">For more information please see:
- https://www.who.int/emergencies/diseases/novel-coronavirus-2019/advice-for-public/when-and-how-to-use-masks                                                                                                                                            -https://www.who.int/publications/i/item/WHO-2019-nCoV-PPE_specifications-2020.1                                                                              </t>
  </si>
  <si>
    <r>
      <t>(C.7.6.) The mass gathering</t>
    </r>
    <r>
      <rPr>
        <sz val="11"/>
        <color theme="1"/>
        <rFont val="Calibri"/>
        <family val="2"/>
        <charset val="204"/>
        <scheme val="minor"/>
      </rPr>
      <t xml:space="preserve"> event </t>
    </r>
    <r>
      <rPr>
        <sz val="11"/>
        <color theme="1"/>
        <rFont val="Calibri"/>
        <family val="2"/>
        <scheme val="minor"/>
      </rPr>
      <t xml:space="preserve">organizers provide masks for all participants and staff, as well as additional Personal Protective Equipment (PPE) (masks, gloves, gowns) for first-line staff including medical personnel. </t>
    </r>
  </si>
  <si>
    <t>For more information please see: 
-https://www.who.int/publications/i/item/advice-on-the-use-of-masks-in-the-community-during-home-care-and-in-healthcare-settings-in-the-context-of-the-novel-coronavirus-(2019-ncov)-outbreak                                                                                                                                                                                   -https://www.who.int/publications/i/item/WHO-2019-nCoV-PPE_specifications-2020.1                                                                                                                                                                                                                                      - Infection prevention and control in the context of coronavirus disease (‎COVID-19)‎: a living guideline, 25 April 2022: updated chapter: mask use, part 1: health care settings: https://www.who.int/publications/i/item/WHO-2019-nCoV-ipc-guideline-2022.2</t>
  </si>
  <si>
    <r>
      <t xml:space="preserve">(C.7.7.) The mass gathering event organizers provide masks </t>
    </r>
    <r>
      <rPr>
        <u/>
        <sz val="11"/>
        <color theme="1"/>
        <rFont val="Calibri"/>
        <family val="2"/>
        <charset val="204"/>
        <scheme val="minor"/>
      </rPr>
      <t>for spectators</t>
    </r>
    <r>
      <rPr>
        <sz val="11"/>
        <color theme="1"/>
        <rFont val="Calibri"/>
        <family val="2"/>
        <charset val="204"/>
        <scheme val="minor"/>
      </rPr>
      <t xml:space="preserve"> or provide option to buy masks onsite.</t>
    </r>
  </si>
  <si>
    <r>
      <t xml:space="preserve">(C.7.8.) The mass gathering event organizers or local authorities will </t>
    </r>
    <r>
      <rPr>
        <b/>
        <u/>
        <sz val="11"/>
        <color theme="1"/>
        <rFont val="Calibri"/>
        <family val="2"/>
        <scheme val="minor"/>
      </rPr>
      <t>require</t>
    </r>
    <r>
      <rPr>
        <sz val="11"/>
        <color theme="1"/>
        <rFont val="Calibri"/>
        <family val="2"/>
        <scheme val="minor"/>
      </rPr>
      <t xml:space="preserve"> </t>
    </r>
    <r>
      <rPr>
        <u/>
        <sz val="11"/>
        <color theme="1"/>
        <rFont val="Calibri"/>
        <family val="2"/>
        <charset val="204"/>
        <scheme val="minor"/>
      </rPr>
      <t>all participants</t>
    </r>
    <r>
      <rPr>
        <sz val="11"/>
        <color theme="1"/>
        <rFont val="Calibri"/>
        <family val="2"/>
        <scheme val="minor"/>
      </rPr>
      <t xml:space="preserve"> and </t>
    </r>
    <r>
      <rPr>
        <u/>
        <sz val="11"/>
        <color theme="1"/>
        <rFont val="Calibri"/>
        <family val="2"/>
        <charset val="204"/>
        <scheme val="minor"/>
      </rPr>
      <t>staff</t>
    </r>
    <r>
      <rPr>
        <sz val="11"/>
        <color theme="1"/>
        <rFont val="Calibri"/>
        <family val="2"/>
        <scheme val="minor"/>
      </rPr>
      <t xml:space="preserve"> to show proof of COVID-19 vaccination or proof of COVID-19 immunity for the mass gathering admittance.</t>
    </r>
  </si>
  <si>
    <t>Comment: At present, WHO does not recommend vaccine mandates.  WHO does not support the introduction by national authorities or by conveyance operators of requirements for proof of vaccination or natural immunity against SARS-CoV-2, neither as a condition for exiting or entering a country, nor as a condition for traveling internationally.                                                                                 For more information please see:                                                                                                                                                                       -https://www.who.int/publications/i/item/considerations-in-adjusting-public-health-and-social-measures-in-the-context-of-covid-19-interim-guidance                                                                                          -https://www.who.int/news/item/08-03-2022-interim-statement-on-covid-19-vaccines-in-the-context-of-the-circulation-of-the-omicron-sars-cov-2-variant-from-the-who-technical-advisory-group-on-covid-19-vaccine-composition-(tag-co-vac)-08-march-2022                                                                                                                                                                                                                                      - https://www.who.int/publications/i/item/WHO-2019-nCoV-Sci_Brief-Natural_immunity-2021.1                                                                                                                                         -https://www.who.int/publications/i/item/WHO-2019-nCoV-Policy-Brief-Risk-based-international-travel-2021.1</t>
  </si>
  <si>
    <r>
      <t xml:space="preserve">(C.7.9.) The mass gathering event organizers or local authorities will </t>
    </r>
    <r>
      <rPr>
        <b/>
        <u/>
        <sz val="11"/>
        <color theme="1"/>
        <rFont val="Calibri"/>
        <family val="2"/>
        <charset val="204"/>
        <scheme val="minor"/>
      </rPr>
      <t>require</t>
    </r>
    <r>
      <rPr>
        <sz val="11"/>
        <color theme="1"/>
        <rFont val="Calibri"/>
        <family val="2"/>
        <charset val="204"/>
        <scheme val="minor"/>
      </rPr>
      <t xml:space="preserve"> </t>
    </r>
    <r>
      <rPr>
        <u/>
        <sz val="11"/>
        <color theme="1"/>
        <rFont val="Calibri"/>
        <family val="2"/>
        <charset val="204"/>
        <scheme val="minor"/>
      </rPr>
      <t>all spectators</t>
    </r>
    <r>
      <rPr>
        <sz val="11"/>
        <color theme="1"/>
        <rFont val="Calibri"/>
        <family val="2"/>
        <charset val="204"/>
        <scheme val="minor"/>
      </rPr>
      <t xml:space="preserve"> to show proof of COVID-19 vaccination or proof of COVID-19 immunity for the mass gathering admittance.</t>
    </r>
  </si>
  <si>
    <t>Comment: At present, WHO does not recommend vaccine mandates.  WHO does not support the introduction by national authorities or by conveyance operators of requirements for proof of vaccination or natural immunity against SARS-CoV-2, neither as a condition for exiting or entering a country, nor as a condition for traveling internationally.                                                                               For more information please see:                                                                                                                                                                          -https://www.who.int/publications/i/item/considerations-in-adjusting-public-health-and-social-measures-in-the-context-of-covid-19-interim-guidance                                                                                      -https://www.who.int/news/item/08-03-2022-interim-statement-on-covid-19-vaccines-in-the-context-of-the-circulation-of-the-omicron-sars-cov-2-variant-from-the-who-technical-advisory-group-on-covid-19-vaccine-composition-(tag-co-vac)-08-march-2022                                                                                                                                                                                                                            - https://www.who.int/publications/i/item/WHO-2019-nCoV-Sci_Brief-Natural_immunity-2021.1                                                                                                                                         -https://www.who.int/publications/i/item/WHO-2019-nCoV-Policy-Brief-Risk-based-international-travel-2021.1</t>
  </si>
  <si>
    <t>(C.8) Testing and Screening Protocols</t>
  </si>
  <si>
    <t>(C.8.1.) The mass gathering Screening Testing protocol will require daily testing of all participants and staff.</t>
  </si>
  <si>
    <t>(C.8.2.) The mass gathering Screening Testing protocol will require regular testing (such as  every two days, four days etc.) of all participants and staff if there is no daily testing in place. If daily testing is used, answer NOT APPLICABLE.</t>
  </si>
  <si>
    <t>(C.8.3.) For COVID-19 screening purposes, a negative self-test result enables participation in an activity, such as group activities or indoor gatherings, and confirmatory testing for positive results are required (for example a confirmatory PCR test following a positive antigen test).</t>
  </si>
  <si>
    <t>For more information please see:                                                                                                                                 -https://www.who.int/publications/i/item/WHO-2019-nCoV-Ag-RDTs-Self_testing-2022.1</t>
  </si>
  <si>
    <t>(C.8.4.) The mass gathering Screening Testing protocol will require testing of all spectators before entering the event/venue. Answer NOT APPLICABLE if the event typically does not involve spectators.</t>
  </si>
  <si>
    <t>(C.8.5.) If the mass gathering event poplicy uses Daily testing or Daily Health screening measures, there are protocols in place to ensure laboratory confirmed COVID-19 cases and their contacts are transferred to isolation and quarantine facilities, respectively, following national guidance and recommendations. These protocols are clearly communicated with participants, spectators and staff prior to the mass gathering. Answer NOT APPLICABLE if there is no Daily health screening in place.</t>
  </si>
  <si>
    <t>For more information please see:           -https://www.who.int/publications/i/item/WHO-2019-nCoV-Contact-tracing-and-quarantine-Omicron-variant-2022.1                      -https://www.who.int/publications/i/item/WHO-2019-nCoV-IHR-Quarantine-2021.1                                      -https://www.who.int/publications/i/item/contact-tracing-in-the-context-of-covid-19                                                                                                                                 -https://www.who.int/publications/i/item/critical-preparedness-readiness-and-response-actions-for-covid-19</t>
  </si>
  <si>
    <t>(C.8.6.) There are established Health screening measures for staff, participants, and spectators (visual assessments) to identify individuals showing COVID-19 associated symptoms at points of entry, event venues, routes and on-site medical facilities (first aid points). Please specify in Comments what these health screening measures include.</t>
  </si>
  <si>
    <t>(C.9) Risk Communication and Community Engagement (RCCE) and the Management of Information Hazards (Infodemic Management)</t>
  </si>
  <si>
    <t>(C.9.1.) Mass gathering event organizers and responsible staff understand COVID-19 risks and transmission routes, the actions that individuals can take to decrease the risk of contracting the SARS-CoV-2 virus and to limit the spread, the recognized Public Health and Social Measures (PHSM) best practices, and the travel restrictions adopted by different countries that may affect the mass gathering.</t>
  </si>
  <si>
    <t>For more information please see: 
-https://www.who.int/publications/i/item/key-planning-recommendations-for-mass-gatherings-in-the-context-of-the-current-covid-19-outbreak                                                                                    
-https://www.who.int/publications/i/item/controlling-the-spread-of-covid-19-at-ground-crossings                                                                    
-https://www.who.int/news-room/articles-detail/interim-position-paper-considerations-regarding-proof-of-covid-19-vaccination-for-international-travellers
-https://www.who.int/publications/i/item/WHO-2019-nCoV-Risk-based-international-travel-2021.1                                                                                                                                                       - https://www.who.int/publications/i/item/WHO-2019-nCoV-Policy-Brief-Risk-based-international-travel-2021.1
Comment: WHO updates regularly the international travel measures implemented in countries and shares this information with IHR National Focal Points (IHR NFPs) via the Event Information Site (EIS). For access to publicly available information on the travel measures in place, event organizers should check the information provided by national authorities in their official government websites.</t>
  </si>
  <si>
    <t>(C.9.2.) The mass gathering organizers will use enhanced monitoring and incident reporting during the mass gathering to reduce or address non-compliance issues with the event's COVID-19 rules/conduct of behavior (such as deploying additional staff or utilizing digitial tools to monitor concerns of compliance and provide a platform for reporting incidences of non-compliance).</t>
  </si>
  <si>
    <r>
      <t xml:space="preserve">(C.9.3.) The mass gathering event organizers  have developed an Infodemic management preparedness and response plan with Risk Communication and Community Engagement strategy in coordination with public health sector as part of the overarching  Mass Gathering Emergency (Health) Preparedness and Response Plan (Mass Gathering COVID-19 Contingency Plan). </t>
    </r>
    <r>
      <rPr>
        <i/>
        <sz val="11"/>
        <color rgb="FFFF0000"/>
        <rFont val="Calibri"/>
        <family val="2"/>
        <scheme val="minor"/>
      </rPr>
      <t xml:space="preserve"> </t>
    </r>
  </si>
  <si>
    <t>Comment: 
The Infodemic management preparedness and response plan will include culturally appropriate language and specific messaging for the target stakeholders and plans for their dissemination. (Messaging may include visual and audio reminders on basic preventive measures, guidance on the correct use of face masks or other personal protective equipment, and measures to take if individuals develop COVID-19 associated symptoms, other public health advice).
Such a plan considers how the flow of information before, during, and after the event will contribute to or undermine implementation of PHSM for mitigating risk of viral transmission. This includes ensuring social listening surge capacity is operational ahead of the mass gathering, and that analysts are following the publicly shared narratives online and offline to help inform technical teams and decision-makers about emerging sources of confusion and concern as quickly as possible to enable more proactive precaution advocacy, and a more rapid response for risk communication and logistics. This enables adaptation of event facilitation in real-time, and more rapid detection of public health challenges following a mass gathering to activate compensatory measures. 
This plan will also consider potential barriers to equal access to critical health information for the mass gathering, and obstacles to positive individual and group health behaviours as part of the event design process for a more enabling environment supporting healthier choices while increasing friction for choices that may increase risk of information viral transmission.
For more information please see: 
-https://www.who.int/publications/i/item/risk-communication-and-community-engagement-(rcce)-action-plan-guidance - 
-https://www.who.int/publications/i/item/covid-19-global-risk-communication-and-community-engagement-strategy
- https://www.who.int/health-topics/infodemic</t>
  </si>
  <si>
    <t>(C.9.4.) There are an online and offline social listening systems gathering data, intelligence and insight on how target audiences perceive the risk of COVID-19; how target audiences perceive the risk of attending the mass gathering; the update of protective behavious; what rumours, misinformation and disinformation is spreading about COVID-19 and the mass gathering; what target audiences' knowledge, feelings, concerns, and perceptions about COVID-19 and the mass gathering include; and what social, cultural, and political believes could influence plans for the mass gathering (such as adherence to protective behaviours, significance of the event, willingness to adapt traditional practices, etc.).</t>
  </si>
  <si>
    <r>
      <t xml:space="preserve">(C.9.5.) The mass gathering event organizers have designated persons or units within the mass gathering structure to lead on  media activities and coordinate with all external communications with national and international government officials, civil society, and the media. </t>
    </r>
    <r>
      <rPr>
        <i/>
        <sz val="11"/>
        <color theme="1"/>
        <rFont val="Calibri"/>
        <family val="2"/>
        <scheme val="minor"/>
      </rPr>
      <t>If YES, please identify the spokesperson in comments.</t>
    </r>
  </si>
  <si>
    <r>
      <t xml:space="preserve">(C.9.6.) The mass gathering event organizers have a social listening system, analyst(s), and infodemic management coordinator in place to liaise with identified communication and logistics focal points to feedback insights (these focal points should be embedded into the structure of the mass gathering organizing committee). Efforts are made to diversify social listening channels online and offline and to hear from more vulnerable populations. </t>
    </r>
    <r>
      <rPr>
        <i/>
        <sz val="11"/>
        <color theme="1"/>
        <rFont val="Calibri"/>
        <family val="2"/>
        <scheme val="minor"/>
      </rPr>
      <t>If YES, please identify the coordinator in comments.</t>
    </r>
  </si>
  <si>
    <t>(C.9.7.) The mass gathering event organizers have identified and are using existing channels of communication to reach all target audiences with accessible information about the COVID-19 risks associated with the event, risk mitigation measures, modifications made to the running of the event and any last minute changes.</t>
  </si>
  <si>
    <r>
      <t xml:space="preserve">(C.9.8.) Social listening insights are integrated with analysis of other datasets such as behavioural and epidemiological data to inform the event risk assessment and recommendations for action on issues of greatest concern and there is a mechanism in place to rapidly share these findings with mass gathering event organizers and relevant stakeholders. </t>
    </r>
    <r>
      <rPr>
        <i/>
        <sz val="11"/>
        <color theme="1"/>
        <rFont val="Calibri"/>
        <family val="2"/>
        <scheme val="minor"/>
      </rPr>
      <t>If YES, please identify the target data sources in comments.</t>
    </r>
  </si>
  <si>
    <r>
      <t xml:space="preserve">(C.9.9.) The mass gathering event organizers have established a platform to monitor national (domestic) and international media and social media for rumours and a plan to address such rumours, to be able to counter the infodemic early. </t>
    </r>
    <r>
      <rPr>
        <i/>
        <sz val="11"/>
        <color theme="1"/>
        <rFont val="Calibri"/>
        <family val="2"/>
        <scheme val="minor"/>
      </rPr>
      <t>Please explain in the Comments what protocols are in place for counter messaging.</t>
    </r>
  </si>
  <si>
    <t>(C.9.10.) There is a standard operation procedure (SOP) for evaluating information hazards such as information voids (gaps in access to or understanding of the health information) and false or misleading narratives for prioritising and guiding response actions such as updates to health expert advice and debunking and prebunking to manage misinformation.</t>
  </si>
  <si>
    <t xml:space="preserve">(C.9.11.) The mass gathering event organizers and public health authorities have set up coordination with major official national (domestic) and international media channels and social media sites such as Twitter, Facebook and Instagram so that messaging can be coordinated with, and assisted by, the platforms to provide targeted messages (including proactive messaging about the status of the mass gathering and any changes to policy). </t>
  </si>
  <si>
    <t>Comment: Likewise, these partnerships can contribute to the social listening and analysis of information related to the mass gathering. These channels should be adapted and any messages tested to ensure consistency in the messaging and information provided.</t>
  </si>
  <si>
    <t xml:space="preserve"> (D.10) Infrastructure and Venue Considerations</t>
  </si>
  <si>
    <t xml:space="preserve">(D.10.1.) The mass gathering event will be bound.
</t>
  </si>
  <si>
    <r>
      <rPr>
        <u/>
        <sz val="10"/>
        <color theme="3"/>
        <rFont val="Calibri"/>
        <family val="2"/>
        <scheme val="minor"/>
      </rPr>
      <t xml:space="preserve">Comment: Bound mass gatherings </t>
    </r>
    <r>
      <rPr>
        <sz val="10"/>
        <color theme="3"/>
        <rFont val="Calibri"/>
        <family val="2"/>
        <scheme val="minor"/>
      </rPr>
      <t>are those where participants and spectators are required to check in or must pass security gates to enter the event. Bound mass gatherings require some form of ticketing or identification to enter the event and allows event organizers to monitor the number of individuals connected to the event and some personal data.</t>
    </r>
  </si>
  <si>
    <t>(D.10.2.) Isolation rooms or mobile isolation units are available on-site and there are routes to these rooms/ units that enable minimal contact with other individuals (participants, spectators, staff etc.) if a person falls ill with acute respiratory infection/ shows symptoms suggestive of COVID-19 during the mass gathering. There is a standard operation procedure (SOP) in place to ensure human rights of people in isolation are respected and ensure basic needs will be met including receiving care, food, water, using facilities etc.</t>
  </si>
  <si>
    <t>For more information please see:                                                                                                       Infection prevention and control during health care when coronavirus disease (‎COVID-19)‎ is suspected or confirmed     https://www.who.int/publications/i/item/WHO-2019-nCoV-IPC-2021.1
(For note: this guidance is focused more on healthcare workers and care delivery at the facility level, than the broader infrastructure at country level. (i.e. designated facilities etc..).</t>
  </si>
  <si>
    <t>(D.10.3.) There are measures (such as physical barriers, signs and posters, audio messages, floor markings, or dedicated staff) to monitor that participants and spectators do not crowd at potential 'choke' points (points of entry, venue gates, food courts and concessions, bathrooms).</t>
  </si>
  <si>
    <t>(D.11) Venue Point of Entry and Transportation</t>
  </si>
  <si>
    <r>
      <t xml:space="preserve">(D.11.1.) There is a mass gathering transportation policy </t>
    </r>
    <r>
      <rPr>
        <u/>
        <sz val="11"/>
        <color theme="1"/>
        <rFont val="Calibri"/>
        <family val="2"/>
        <charset val="204"/>
        <scheme val="minor"/>
      </rPr>
      <t>for spectators</t>
    </r>
    <r>
      <rPr>
        <sz val="11"/>
        <color theme="1"/>
        <rFont val="Calibri"/>
        <family val="2"/>
        <charset val="204"/>
        <scheme val="minor"/>
      </rPr>
      <t xml:space="preserve"> in place (such as additional buses, or transportation with restricted number of seats to limit crowding etc.) that ensures human rights of individuals are upheld. This policy enables COVID-19 protective behaviours will be followed including mask wearing, open windows, if applicable, and ensuring safe distance between travellers. This policy is clearly communicated to all spectators.</t>
    </r>
  </si>
  <si>
    <r>
      <t xml:space="preserve">(D.11.2.) There is a mass gathering transportation policy </t>
    </r>
    <r>
      <rPr>
        <u/>
        <sz val="11"/>
        <color theme="1"/>
        <rFont val="Calibri"/>
        <family val="2"/>
        <charset val="204"/>
        <scheme val="minor"/>
      </rPr>
      <t>for participants and staff</t>
    </r>
    <r>
      <rPr>
        <sz val="11"/>
        <color theme="1"/>
        <rFont val="Calibri"/>
        <family val="2"/>
        <charset val="204"/>
        <scheme val="minor"/>
      </rPr>
      <t xml:space="preserve"> in place that bans the use of public transport that ensures human rights of individuals are upheld. This policy enables  COVID-19 protective behaviours will be followed including mask wearing, open windows, if applicable, and ensuring a safe distance between travellers. This policy is clearly communicated to all participants and staff.</t>
    </r>
  </si>
  <si>
    <t>(D.11.3.) There are additional measures in place to limit crowding at venue points of entry/exit (i.e. additional personnel to remind spectators, participants and staff to maintain physical distance and wear masks, contactless checks for tickets and/or COVID-19 Health Pass, if mandatory to entry the event venue, etc.)</t>
  </si>
  <si>
    <t>(D.12) Public Health and Social Measures (Venue Capacity, Physical Distancing and Movement of People)</t>
  </si>
  <si>
    <r>
      <t xml:space="preserve">(D.12.1.) The venue capacity allows for physical distancing of </t>
    </r>
    <r>
      <rPr>
        <u/>
        <sz val="11"/>
        <color theme="1"/>
        <rFont val="Calibri"/>
        <family val="2"/>
        <scheme val="minor"/>
      </rPr>
      <t xml:space="preserve">at least </t>
    </r>
    <r>
      <rPr>
        <sz val="11"/>
        <color theme="1"/>
        <rFont val="Calibri"/>
        <family val="2"/>
        <scheme val="minor"/>
      </rPr>
      <t>1m/3ft for all particpants and/or spectators (including those that are standing, moving etc.) to limit density.</t>
    </r>
  </si>
  <si>
    <r>
      <t xml:space="preserve">(D.12.2.) There are seating arrangements assigned to ensure the participants and/or spectators will remain </t>
    </r>
    <r>
      <rPr>
        <u/>
        <sz val="11"/>
        <color theme="1"/>
        <rFont val="Calibri"/>
        <family val="2"/>
        <charset val="204"/>
        <scheme val="minor"/>
      </rPr>
      <t>stationary</t>
    </r>
    <r>
      <rPr>
        <sz val="11"/>
        <color rgb="FFFF0000"/>
        <rFont val="Calibri"/>
        <family val="2"/>
        <charset val="204"/>
        <scheme val="minor"/>
      </rPr>
      <t xml:space="preserve"> </t>
    </r>
    <r>
      <rPr>
        <sz val="11"/>
        <color theme="1"/>
        <rFont val="Calibri"/>
        <family val="2"/>
        <charset val="204"/>
        <scheme val="minor"/>
      </rPr>
      <t>for most of the duration of the mass gathering.</t>
    </r>
  </si>
  <si>
    <r>
      <t xml:space="preserve">(D.12.3.) The seating arrangements ensure physical distancing of </t>
    </r>
    <r>
      <rPr>
        <u/>
        <sz val="11"/>
        <color theme="1"/>
        <rFont val="Calibri"/>
        <family val="2"/>
        <charset val="204"/>
        <scheme val="minor"/>
      </rPr>
      <t>at least</t>
    </r>
    <r>
      <rPr>
        <sz val="11"/>
        <color theme="1"/>
        <rFont val="Calibri"/>
        <family val="2"/>
        <charset val="204"/>
        <scheme val="minor"/>
      </rPr>
      <t xml:space="preserve"> 1m/3ft. </t>
    </r>
    <r>
      <rPr>
        <i/>
        <sz val="11"/>
        <color theme="1"/>
        <rFont val="Calibri"/>
        <family val="2"/>
        <charset val="204"/>
        <scheme val="minor"/>
      </rPr>
      <t>If there are no seating arrangements, answer NOT APPLICABLE.</t>
    </r>
  </si>
  <si>
    <t>(D.12.4.) Venue arrangements are assigned to ensure the participants and/or spectators will remain in specific sectors/areas for the duration of the mass gathering.</t>
  </si>
  <si>
    <r>
      <t xml:space="preserve">(D.12.5.) There is physical distancing of </t>
    </r>
    <r>
      <rPr>
        <u/>
        <sz val="11"/>
        <color theme="1"/>
        <rFont val="Calibri"/>
        <family val="2"/>
        <charset val="204"/>
        <scheme val="minor"/>
      </rPr>
      <t>at least</t>
    </r>
    <r>
      <rPr>
        <sz val="11"/>
        <color theme="1"/>
        <rFont val="Calibri"/>
        <family val="2"/>
        <charset val="204"/>
        <scheme val="minor"/>
      </rPr>
      <t xml:space="preserve"> 1m/3ft enforced in all in venue gates, entrances, and exits.</t>
    </r>
  </si>
  <si>
    <r>
      <t xml:space="preserve">(D.12.6.) There is physical distancing of </t>
    </r>
    <r>
      <rPr>
        <u/>
        <sz val="11"/>
        <color theme="1"/>
        <rFont val="Calibri"/>
        <family val="2"/>
        <charset val="204"/>
        <scheme val="minor"/>
      </rPr>
      <t>at least</t>
    </r>
    <r>
      <rPr>
        <sz val="11"/>
        <color theme="1"/>
        <rFont val="Calibri"/>
        <family val="2"/>
        <charset val="204"/>
        <scheme val="minor"/>
      </rPr>
      <t xml:space="preserve"> 1m/3ft enforced for all bathroom, food courts, concessions, and merchandise lines.</t>
    </r>
  </si>
  <si>
    <t>(D.13) Public Health and Social Measures (Sanitation and Ventilation)</t>
  </si>
  <si>
    <t>(D.13.1.) A cleaning schedule has been developed to ensure the mass gathering venues and any equipment needed are clean and hygienic with respect to COVID-19 prevention best practices/recommendations and mass gathering organizers provide hand sanitizer/ hand gel stations, tissues, and bins for the safe waste disposal, throughout the venue.</t>
  </si>
  <si>
    <t>For more information please see: 
-https://www.who.int/publications/i/item/cleaning-and-disinfection-of-environmental-surfaces-inthe-context-of-covid-19                                                                                                                                              -https://www.who.int/publications/i/item/WHO-2019-nCoV-IPC-WASH-2020.4</t>
  </si>
  <si>
    <r>
      <t xml:space="preserve">(D.13.2.) The ventilation rate meets the minimum requirement for indoor settings as laid out by host country national guidelines or the "WHO Roadmap to improve and ensure good indoor ventilation in the context of COVID-19". </t>
    </r>
    <r>
      <rPr>
        <i/>
        <sz val="11"/>
        <color theme="1"/>
        <rFont val="Calibri"/>
        <family val="2"/>
        <charset val="204"/>
        <scheme val="minor"/>
      </rPr>
      <t>If the mass gathering is outdoors, answer NOT APPLICABLE.</t>
    </r>
  </si>
  <si>
    <t>The WHO Roadmap to improve and ensure good indoor ventilation can be found here: https://www.who.int/publications/i/item/9789240021280</t>
  </si>
  <si>
    <r>
      <t xml:space="preserve">(D.13.3.) The facility has a defined occupancy policy that ensures indoor ventilation rate is met at any time. </t>
    </r>
    <r>
      <rPr>
        <i/>
        <sz val="11"/>
        <color theme="1"/>
        <rFont val="Calibri"/>
        <family val="2"/>
        <charset val="204"/>
        <scheme val="minor"/>
      </rPr>
      <t>If the mass gathering is outdoors, answer NOT APPLICABLE.</t>
    </r>
  </si>
  <si>
    <r>
      <t xml:space="preserve">(D.13.4.) The facility enables cross-side ventilation, in comparison to single-side, for naturally-ventilated venues. </t>
    </r>
    <r>
      <rPr>
        <i/>
        <sz val="11"/>
        <color theme="1"/>
        <rFont val="Calibri"/>
        <family val="2"/>
        <charset val="204"/>
        <scheme val="minor"/>
      </rPr>
      <t>If the mass gathering is outdoors, answer NOT APPLICABLE.</t>
    </r>
  </si>
  <si>
    <r>
      <t xml:space="preserve">(D.13.5.) The facility has a defined strategy to ensure natural ventilation (i.e. windows and doors constantly opened or intermittent opening). </t>
    </r>
    <r>
      <rPr>
        <i/>
        <sz val="11"/>
        <color theme="1"/>
        <rFont val="Calibri"/>
        <family val="2"/>
        <charset val="204"/>
        <scheme val="minor"/>
      </rPr>
      <t>If the mass gathering is outdoors, answer NOT APPLICABLE.</t>
    </r>
  </si>
  <si>
    <r>
      <t xml:space="preserve">(D.13.6.) The heating, ventilation and air conditioning (HVAC) system operates with the maximum percentage of outdoor air supply for mechanically-ventilated venues (i.e. using economizer modes of HVAC operations, potentially up to 100%). </t>
    </r>
    <r>
      <rPr>
        <i/>
        <sz val="11"/>
        <color theme="1"/>
        <rFont val="Calibri"/>
        <family val="2"/>
        <charset val="204"/>
        <scheme val="minor"/>
      </rPr>
      <t>If the mass gathering is outdoors, answer NOT APPLICABLE.</t>
    </r>
  </si>
  <si>
    <r>
      <t>(D.13.7.) Rooms where participants and/or spectators will be gathered have a heating, ventilation and air conditioning (HVAC) system using fresh outdoor air (preferable) or filtered air in comparison to an air conditioning (AC) system working with air recirculation for all indoor settings.</t>
    </r>
    <r>
      <rPr>
        <i/>
        <sz val="11"/>
        <color theme="1"/>
        <rFont val="Calibri"/>
        <family val="2"/>
        <charset val="204"/>
        <scheme val="minor"/>
      </rPr>
      <t xml:space="preserve"> If the mass gathering is outdoors, answer NOT APPLICABLE.</t>
    </r>
  </si>
  <si>
    <r>
      <t xml:space="preserve">(D.13.8.) In the event that air recirculation is used, the heating, ventilation and air conditioning (HVAC) system is equipped with minimum efficiency reporting value (MERV) 14/ISO ePM1 70-80% or HEPA filter.  </t>
    </r>
    <r>
      <rPr>
        <i/>
        <sz val="11"/>
        <color theme="1"/>
        <rFont val="Calibri"/>
        <family val="2"/>
        <charset val="204"/>
        <scheme val="minor"/>
      </rPr>
      <t>If air recirculation is not used or if the event is outdoors, answer NOT APPLICABLE.</t>
    </r>
  </si>
  <si>
    <t xml:space="preserve">To answer questions related to the technical aspects of ventilation systems, please consult the appropriate specialists. </t>
  </si>
  <si>
    <r>
      <t>(D.13.9.) In the event that air recirculation is used, the MERV or HEPA filters in use are cleaned and maintained according to manufactory recommendations</t>
    </r>
    <r>
      <rPr>
        <sz val="11"/>
        <color rgb="FFFF0000"/>
        <rFont val="Calibri"/>
        <family val="2"/>
        <charset val="204"/>
        <scheme val="minor"/>
      </rPr>
      <t>.</t>
    </r>
    <r>
      <rPr>
        <sz val="11"/>
        <color theme="1"/>
        <rFont val="Calibri"/>
        <family val="2"/>
        <charset val="204"/>
        <scheme val="minor"/>
      </rPr>
      <t xml:space="preserve"> </t>
    </r>
    <r>
      <rPr>
        <i/>
        <sz val="11"/>
        <color theme="1"/>
        <rFont val="Calibri"/>
        <family val="2"/>
        <charset val="204"/>
        <scheme val="minor"/>
      </rPr>
      <t>If air recirculation is not used or if the event is outdoors, answer NOT APPLICABLE.</t>
    </r>
  </si>
  <si>
    <r>
      <t xml:space="preserve">(D.13.10.) If air cleaner is used, the system is equipped with minimum efficiency reporting value  (MERV) 14 / ISO ePM1 70-80% or HEPA filter. </t>
    </r>
    <r>
      <rPr>
        <i/>
        <sz val="11"/>
        <color theme="1"/>
        <rFont val="Calibri"/>
        <family val="2"/>
        <charset val="204"/>
        <scheme val="minor"/>
      </rPr>
      <t>If air cleaner is not used or if the event is outdoors, answer NOT APPLICABLE.</t>
    </r>
  </si>
  <si>
    <r>
      <t xml:space="preserve">(D.13.11.) If air cleaner is used, the devise's clean air delivery rate (CADR) (m³/hr) covers the gap between the minimum requirement and the measured ventilation rate. </t>
    </r>
    <r>
      <rPr>
        <i/>
        <sz val="11"/>
        <color theme="1"/>
        <rFont val="Calibri"/>
        <family val="2"/>
        <charset val="204"/>
        <scheme val="minor"/>
      </rPr>
      <t>If air cleaner is not used or if the event is outdoors, answer NOT APPLICABLE.</t>
    </r>
  </si>
  <si>
    <r>
      <t>(D.13.12.) If air cleaner is used, the filters are cleaned and maintained according to manufactory recommendations.</t>
    </r>
    <r>
      <rPr>
        <i/>
        <sz val="11"/>
        <color theme="1"/>
        <rFont val="Calibri"/>
        <family val="2"/>
        <charset val="204"/>
        <scheme val="minor"/>
      </rPr>
      <t xml:space="preserve"> If air cleaner is not used or if the event is outdoors, answer NOT APPLICABLE.</t>
    </r>
  </si>
  <si>
    <r>
      <t xml:space="preserve">(D.13.13.) The exhausted air is managed correctly. Air should be exhausted directly to the outside, away from vents (air ducts), people and animals. </t>
    </r>
    <r>
      <rPr>
        <i/>
        <sz val="11"/>
        <color theme="1"/>
        <rFont val="Calibri"/>
        <family val="2"/>
        <charset val="204"/>
        <scheme val="minor"/>
      </rPr>
      <t>If the event is outdoors, answer NOT APPLICABLE.</t>
    </r>
  </si>
  <si>
    <t>(D.14) Surge Capacity</t>
  </si>
  <si>
    <t>(D.14.1.) The mass gathering event organizers have included surge arrangements for funding in case the local epidemiological situation or public health emergency during the mass gathering requires the implementation of additional COVID-19 mitigation measures.</t>
  </si>
  <si>
    <t>(D.14.2.) The mass gathering event organizers have included surge arrangements for stockpiles of medical equipment (e.g. PPE, diagnostic tests, vaccines) in case the local epidemiological situation or public health emergency during the mass gathering requires it.</t>
  </si>
  <si>
    <t>For more information please see:
-https://www.who.int/publications/i/item/WHO-2019-nCoV-IPC-Annex-2021.1                                                                      -https://www.who.int/publications/i/item/rational-use-of-personal-protective-equipment-for-coronavirus-disease-(covid-19)-and-considerations-during-severe-shortages                                                 -https://www.who.int/publications/i/item/WHO-2019-nCoV-PPE_specifications-2020.1    and                -https://www.who.int/publications/i/item/WHO-2019-nCoV-IPC_Masks-Health_Workers-Omicron_variant-2021.1</t>
  </si>
  <si>
    <t>(D.14.3.) The mass gathering event organizers have inlcuded surge arrangements for extra staff and volunteers in case the local epidemoloical situation or public health emergency during the mass gathering requires it.</t>
  </si>
  <si>
    <t xml:space="preserve">For more information please see: 
-https://www.who.int/publications/i/item/considerations-for-public-health-and-social-measures-in-the-workplace-in-the-context-of-covid-19                                                                     </t>
  </si>
  <si>
    <t>(D.14.4.) The mass gathering event organizers have included arrangements to facilitate the training of staff and volunteers, including any additional surge staff and volunteers, for the mass gathering.</t>
  </si>
  <si>
    <t>Sum of Mitigation Measures</t>
  </si>
  <si>
    <t>Total COVID-19 Risk Mitigation Score (%)</t>
  </si>
  <si>
    <t>Decision matrix for Overall COVID-19 risk for Mass gathering</t>
  </si>
  <si>
    <r>
      <t xml:space="preserve">After receiving the total COVID-19 risk evaluation score and total COVID-19 risk mitigation score from the corresponding risk evaluation (#4) and risk mitigation (#5) Excel tabs, the overall risk of further spread of COVID-19 for the mass gathering can be calculated. The overall COVID-19 risk can be obtained either through the decision tree provided on the Excel tab #3 or through the decision matrix below. The overall risk ranges from Very low to Very high. 
A key defining the colour coding of the matrix is also provided below. 
End-users find the calculated total risk evaluation score on the left-hand side (vertical column) of the decision matrix and the range of values that corresponds to the total risk mitigation score on the top (horizontal) row of the decision matrix. By connecting the two scores, the end-users will be able to identify the </t>
    </r>
    <r>
      <rPr>
        <b/>
        <i/>
        <sz val="11"/>
        <color theme="1"/>
        <rFont val="Calibri"/>
        <family val="2"/>
        <charset val="204"/>
        <scheme val="minor"/>
      </rPr>
      <t>Overall risk of further spread of COVID-19</t>
    </r>
    <r>
      <rPr>
        <i/>
        <sz val="11"/>
        <color theme="1"/>
        <rFont val="Calibri"/>
        <family val="2"/>
        <charset val="204"/>
        <scheme val="minor"/>
      </rPr>
      <t xml:space="preserve"> should the mass gathering occur with the current modifications, mitigation measures, and other planning considerations in place. 
</t>
    </r>
  </si>
  <si>
    <t xml:space="preserve">Total COVID-19 Risk Evaluation Score (4. Risk Evaluation) </t>
  </si>
  <si>
    <t>Total COVID-19 Risk Mitigation Score (%) (5. Risk Mitigation)</t>
  </si>
  <si>
    <t>Overall Risk of Further Spread of COVID-19</t>
  </si>
  <si>
    <t xml:space="preserve">Risk Versus Mitigation Decision Matrix: Overall COVID-19 Risk </t>
  </si>
  <si>
    <t>76-100</t>
  </si>
  <si>
    <t>51-75</t>
  </si>
  <si>
    <t>26-50</t>
  </si>
  <si>
    <t>0-25</t>
  </si>
  <si>
    <t>Good</t>
  </si>
  <si>
    <t>Okay</t>
  </si>
  <si>
    <t>Bad</t>
  </si>
  <si>
    <t>Negligible</t>
  </si>
  <si>
    <t>LOWEST</t>
  </si>
  <si>
    <t>0 - 10</t>
  </si>
  <si>
    <t>VERY LOW</t>
  </si>
  <si>
    <t>LOW</t>
  </si>
  <si>
    <t>11 - 25</t>
  </si>
  <si>
    <t>MODERATE</t>
  </si>
  <si>
    <t>26 - 40</t>
  </si>
  <si>
    <t>41 - 55</t>
  </si>
  <si>
    <t>HIGH</t>
  </si>
  <si>
    <t>56 - 70</t>
  </si>
  <si>
    <t>VERY HIGH</t>
  </si>
  <si>
    <t>71 or Greater</t>
  </si>
  <si>
    <t>KEY</t>
  </si>
  <si>
    <t>Overall COVID-19 Risk for Mass Gathering</t>
  </si>
  <si>
    <t xml:space="preserve">VERY LOW                           </t>
  </si>
  <si>
    <r>
      <t xml:space="preserve">Overall risk of transmission and further spread of COVID-19 is considered </t>
    </r>
    <r>
      <rPr>
        <b/>
        <u/>
        <sz val="20"/>
        <color theme="1"/>
        <rFont val="Calibri (Body)"/>
      </rPr>
      <t>VERY LOW</t>
    </r>
  </si>
  <si>
    <r>
      <t xml:space="preserve">Overall risk of transmission and further spread of COVID-19 is considered </t>
    </r>
    <r>
      <rPr>
        <b/>
        <u/>
        <sz val="20"/>
        <color theme="1"/>
        <rFont val="Calibri (Body)"/>
      </rPr>
      <t>LOW</t>
    </r>
  </si>
  <si>
    <r>
      <t xml:space="preserve">Overall risk of transmission and further spread of COVID-19 is considered </t>
    </r>
    <r>
      <rPr>
        <b/>
        <u/>
        <sz val="20"/>
        <color theme="1"/>
        <rFont val="Calibri (Body)"/>
      </rPr>
      <t>MODERATE</t>
    </r>
  </si>
  <si>
    <r>
      <t xml:space="preserve">Overall risk of transmission and further spread of COVID-19 is considered </t>
    </r>
    <r>
      <rPr>
        <b/>
        <u/>
        <sz val="20"/>
        <color theme="1"/>
        <rFont val="Calibri (Body)"/>
      </rPr>
      <t>HIGH</t>
    </r>
  </si>
  <si>
    <r>
      <t xml:space="preserve">Overall risk of transmission and further spread of COVID-19 is considered </t>
    </r>
    <r>
      <rPr>
        <b/>
        <u/>
        <sz val="20"/>
        <color theme="1"/>
        <rFont val="Calibri (Body)"/>
      </rPr>
      <t>VERY HIGH</t>
    </r>
  </si>
  <si>
    <t>Mass gathering Risk Communication and Community Engagement, and Infodemic Management Strategy (RCCE-IM) for COVID-19</t>
  </si>
  <si>
    <r>
      <rPr>
        <b/>
        <sz val="11"/>
        <color rgb="FF002060"/>
        <rFont val="Calibri"/>
        <family val="2"/>
        <charset val="204"/>
        <scheme val="minor"/>
      </rPr>
      <t>Risk communication and community engagement (RCCE), and Infodemic management (IM) for reducing the risk associated with mass gatherings in the context of the COVID-19 pandemic</t>
    </r>
    <r>
      <rPr>
        <sz val="11"/>
        <color theme="1"/>
        <rFont val="Calibri"/>
        <family val="2"/>
        <charset val="204"/>
        <scheme val="minor"/>
      </rPr>
      <t xml:space="preserve">
During the COVID-19 pandemic, infodemic management and risk communication and community engagement have been critical public health functions to protect health and save lives. The behaviour of individuals and communities has been central to the development and implementation of many of the core interventions, including protective actions to reduce the spread of disease, to increase the uptake of vaccination and adherence to the applied public health and social measures, case management, surveillance. 
RCCE and Infodemic Management detail the importance of having a system with surge capacity in place for monitoring publicly shared narratives (social listening) before, during, and after the mass gathering to inform preparedness and response, considering barriers and enabling techniques for public health and social measures to help mitigate risk, including equal access to relevant health information, and clearly communicating public health authorities and event organisers plans and findings with event staff, participants and general public in accordance with the event RCCE-IM strategy.</t>
    </r>
  </si>
  <si>
    <r>
      <rPr>
        <b/>
        <sz val="11"/>
        <color theme="3"/>
        <rFont val="Calibri"/>
        <family val="2"/>
        <charset val="204"/>
        <scheme val="minor"/>
      </rPr>
      <t>Infodemic Management</t>
    </r>
    <r>
      <rPr>
        <sz val="11"/>
        <color theme="1"/>
        <rFont val="Calibri"/>
        <family val="2"/>
        <charset val="204"/>
        <scheme val="minor"/>
      </rPr>
      <t xml:space="preserve">
An effective mass gathering preparedness and response plan will also include infodemic preparedness and response planning with a robust risk communication strategy. A critical first step is to consider how the flow of information before, during, and after the event will contribute to or undermine implementation of PHSM for mitigating risk of COVID-19 spread so that the event organizers can plan ahead to better manage the infodemic and ensure equal access to the best health expert advice. This plan also needs to consider barriers to positive individual and group health behaviours as part of the event design process to create a more enabling environment supporting healthier choices while also increasing friction for choices that may increase risk of COVID-19 spread.       
                                                                                                                                                                                                                                                                                                                                                                                                                                                                                                                         All of the communication and event logistics will depend on sufficient social listening surge capacity with analysts monitoring the publicly shared narratives online and offline to help inform the event organizers and partners about emerging sources of confusion and concern as quickly as possible to enable more proactive precaution advocacy, and a more rapid response for risk communication and logistics. This will enable adaptation of event facilitation in real-time, and more rapid detection of public health challenges following a mass gathering to activate compensatory measures.            
A standard operating procedure (SOP) developed ahead of time for evaluating information hazards such as information voids (gaps in access to or understanding of the health information) and false or misleading narratives will help event organizers to prioritize and develop more targeted response actions such as updates to health expert advice and debunking and prebunking to manage misinformation. And triangulation of social listening insights from different data sources such as hotlines, social media, surveys, mass media, and other channels can be integrated with the analysis of other datasets such as behavioural and epidemiological data to best inform the risk assessment and recommendations for action on issues of greatest concern and interventions likely to have a greater impact and return on investment.</t>
    </r>
  </si>
  <si>
    <r>
      <rPr>
        <b/>
        <sz val="11"/>
        <color theme="3"/>
        <rFont val="Calibri"/>
        <family val="2"/>
        <charset val="204"/>
        <scheme val="minor"/>
      </rPr>
      <t>Risk Communication and Community Engagement</t>
    </r>
    <r>
      <rPr>
        <sz val="11"/>
        <color theme="1"/>
        <rFont val="Calibri"/>
        <family val="2"/>
        <charset val="204"/>
        <scheme val="minor"/>
      </rPr>
      <t xml:space="preserve">
There is a cyclical relationship between risk assessments and RCCE. Data collected through RCCE activities should be used to inform risk assessments. Risk assessments are also important sources of data to inform RCCE activities, messages and tactics. They collate information on the hazard, the people most likely to be affected, the likelihood of the mass gathering causing further spread of disease and potential health impacts, all of which must be communicated to those planning, running, attending, or living in the areas surrounding a mass gathering. It is therefore essential to include RCCE focal points in the risk assessment process for mass gatherings from the beginning, rather than at the end of the process to communicate the outcomes of the risk assessment to the public. 
Mass gatherings pose a significant risk of high levels of transmission of SARS-CoV-2 due to the high density of people, crowds, increased travel volume across widespread geographic locations and an increased likelihood of close contacts. People either attending mass gatherings or living in the areas where they are held must therefore be well aware of the risks and of what they can do to keep themselves and others safe before, during and after the event. The risk posed by mass gatherings is impacted by the epidemiological situation in the host area where the event is taking place and in which those travelling to the event live and work. This is likely to be dynamic and to change frequently, making transparent, empathetic and timely risk communication essential to acknowledge uncertainty and the likelihood of changes in existing plans. 
The WHO Mass Gathering COVID-19 Risk Assessment Tool-V3-Generic Events includes suggestions on incorporating social data and RCCE functions into </t>
    </r>
    <r>
      <rPr>
        <u/>
        <sz val="11"/>
        <color theme="1"/>
        <rFont val="Calibri"/>
        <family val="2"/>
        <charset val="204"/>
        <scheme val="minor"/>
      </rPr>
      <t>the</t>
    </r>
    <r>
      <rPr>
        <sz val="11"/>
        <color theme="1"/>
        <rFont val="Calibri"/>
        <family val="2"/>
        <charset val="204"/>
        <scheme val="minor"/>
      </rPr>
      <t xml:space="preserve"> risk evaluation and risk mitigation processes. Community engagement functions can help to include the general public in the risk assessment and decision-making process to gain additional insights, build trust and buy in to any changes needed to be made to the event. The rationale behind decisions made around event and any modifications, public health plans and related behaviours must be effectively communicated to all those impacted to ensure successful implementation. The Risk Assessment tool can be used to build consensus around how decisions have been made about whether or not mass gatherings should go ahead and the level of risk for all involved. Similarly, the mass gathering itself provides an opportunity to utilize risk communication and community engagement functions to promote traditional health protection messages, launch educational and awareness-raising campaings, and increase general public engagement and compliance with local and national policies and existing public health and social measures. 
</t>
    </r>
    <r>
      <rPr>
        <b/>
        <sz val="11"/>
        <color theme="3"/>
        <rFont val="Calibri"/>
        <family val="2"/>
        <charset val="204"/>
        <scheme val="minor"/>
      </rPr>
      <t xml:space="preserve">Once the risk assessment is complete, RCCE can also help to: </t>
    </r>
    <r>
      <rPr>
        <sz val="11"/>
        <color theme="1"/>
        <rFont val="Calibri"/>
        <family val="2"/>
        <charset val="204"/>
        <scheme val="minor"/>
      </rPr>
      <t xml:space="preserve">
    • Communicate with all key audiences about the outcomes of the risk assessment and/or any changes made to the event;
    • Gather data on community perceptions, behaviours, knowledge and practices, including changes over time;
    • Drive behaviour change to enable mitigation measures to be put into place to ensure healthy practices;
    • Manage risk perception around the event to inform decision making, particularly in high-risk groups.
</t>
    </r>
  </si>
  <si>
    <r>
      <rPr>
        <b/>
        <sz val="11"/>
        <color theme="3"/>
        <rFont val="Calibri"/>
        <family val="2"/>
        <charset val="204"/>
        <scheme val="minor"/>
      </rPr>
      <t xml:space="preserve">A robust RCCE strategy should be in place for any mass gathering that is going ahead online or off-line during the COVID-19 pandemic in line with the National COVID-19 RCCE Plan, with a focus on: </t>
    </r>
    <r>
      <rPr>
        <sz val="11"/>
        <color theme="1"/>
        <rFont val="Calibri"/>
        <family val="2"/>
        <charset val="204"/>
        <scheme val="minor"/>
      </rPr>
      <t xml:space="preserve">
    • Identifying gaps and needs 
    • Establishing ongoing systems for collecting data on perceptions, behaviours, levels of knowledge and cultural factors such as the importance of the event to the affected population and changes over time
    • Regular data analysis to include findings from social listening data in plans in an iterative manner
    • Identifying the target audience, communication channels and language needs for communication and behaviour change, including staff, volunteers, participants, spectators, surrounding communities, etc. 
    • Engaging communities to identify local concerns, challenges and co-develop solutions 
    • Establish community feedback systems
    • Identify influential voices and leaders to support RCCE around the event 
    • Work with the media to ensure accurate reporting around the event 
    • Developing key messages and content on changes to the event plan, risks and protective behaviours 
    • Incorporating RCCE into event budget 
    • Monitoring and evaluation 
    • Incorporating lessons learned from previous mass gatherings into planning for the current event 
    • Documenting and sharing lessons learned after the event.</t>
    </r>
  </si>
  <si>
    <t>Additional resources:</t>
  </si>
  <si>
    <t>•</t>
  </si>
  <si>
    <r>
      <rPr>
        <sz val="11"/>
        <rFont val="Calibri"/>
        <family val="2"/>
        <scheme val="minor"/>
      </rPr>
      <t xml:space="preserve">COVID-19 advice for the public - </t>
    </r>
    <r>
      <rPr>
        <u/>
        <sz val="11"/>
        <color theme="10"/>
        <rFont val="Calibri"/>
        <family val="2"/>
        <charset val="204"/>
        <scheme val="minor"/>
      </rPr>
      <t>https://www.who.int/emergencies/diseases/novel-coronavirus-2019/advice-for-public</t>
    </r>
  </si>
  <si>
    <r>
      <rPr>
        <sz val="11"/>
        <rFont val="Calibri"/>
        <family val="2"/>
        <scheme val="minor"/>
      </rPr>
      <t xml:space="preserve">Q&amp;As on COVID-19 - </t>
    </r>
    <r>
      <rPr>
        <u/>
        <sz val="11"/>
        <color theme="10"/>
        <rFont val="Calibri"/>
        <family val="2"/>
        <charset val="204"/>
        <scheme val="minor"/>
      </rPr>
      <t>https://www.who.int/emergencies/diseases/novel-coronavirus-2019/question-and-answers-hub</t>
    </r>
  </si>
  <si>
    <r>
      <rPr>
        <sz val="11"/>
        <rFont val="Calibri"/>
        <family val="2"/>
        <scheme val="minor"/>
      </rPr>
      <t xml:space="preserve">COVID-19 Global Risk Communication and Community Engagement Strategy – interim guidance - </t>
    </r>
    <r>
      <rPr>
        <u/>
        <sz val="11"/>
        <color theme="10"/>
        <rFont val="Calibri"/>
        <family val="2"/>
        <charset val="204"/>
        <scheme val="minor"/>
      </rPr>
      <t>https://www.who.int/publications/i/item/covid-19-global-risk-communication-and-community-engagement-strategy</t>
    </r>
  </si>
  <si>
    <r>
      <rPr>
        <sz val="11"/>
        <rFont val="Calibri"/>
        <family val="2"/>
        <scheme val="minor"/>
      </rPr>
      <t>WHO Infodemic Management Resources</t>
    </r>
    <r>
      <rPr>
        <u/>
        <sz val="11"/>
        <color theme="10"/>
        <rFont val="Calibri"/>
        <family val="2"/>
        <charset val="204"/>
        <scheme val="minor"/>
      </rPr>
      <t xml:space="preserve"> https://www.who.int/health-topics/infodemic </t>
    </r>
  </si>
  <si>
    <t>(https://www.who.int/publications/i/item/covid-19-global-risk-communication-and-community-engagement-strategy)</t>
  </si>
  <si>
    <r>
      <rPr>
        <sz val="11"/>
        <rFont val="Calibri"/>
        <family val="2"/>
        <scheme val="minor"/>
      </rPr>
      <t>WHO EARS Platform for Social Listening on COVID-19</t>
    </r>
    <r>
      <rPr>
        <u/>
        <sz val="11"/>
        <color theme="10"/>
        <rFont val="Calibri"/>
        <family val="2"/>
        <charset val="204"/>
        <scheme val="minor"/>
      </rPr>
      <t xml:space="preserve"> https://www.who-ears.com </t>
    </r>
  </si>
  <si>
    <r>
      <rPr>
        <sz val="11"/>
        <rFont val="Calibri"/>
        <family val="2"/>
        <scheme val="minor"/>
      </rPr>
      <t>Risk Communication and Community Engagement (RCCE) Action Plan Guidance COVID-19 Preparedness and Response (</t>
    </r>
    <r>
      <rPr>
        <u/>
        <sz val="11"/>
        <color theme="10"/>
        <rFont val="Calibri"/>
        <family val="2"/>
        <charset val="204"/>
        <scheme val="minor"/>
      </rPr>
      <t>https://www.who.int/emergencies/diseases/novel-coronavirus-2019/technical-guidance/risk-communication-and-community-engagement</t>
    </r>
    <r>
      <rPr>
        <sz val="11"/>
        <rFont val="Calibri"/>
        <family val="2"/>
        <scheme val="minor"/>
      </rPr>
      <t xml:space="preserve">) </t>
    </r>
  </si>
  <si>
    <r>
      <rPr>
        <sz val="11"/>
        <rFont val="Calibri"/>
        <family val="2"/>
        <scheme val="minor"/>
      </rPr>
      <t>Young people and COVID-19: Behavioural considerations for promoting safe behaviours (</t>
    </r>
    <r>
      <rPr>
        <u/>
        <sz val="11"/>
        <color theme="10"/>
        <rFont val="Calibri"/>
        <family val="2"/>
        <charset val="204"/>
        <scheme val="minor"/>
      </rPr>
      <t>https://www.who.int/publications/i/item/978-92-4-002831-9</t>
    </r>
    <r>
      <rPr>
        <sz val="11"/>
        <rFont val="Calibri"/>
        <family val="2"/>
        <scheme val="minor"/>
      </rPr>
      <t>)</t>
    </r>
  </si>
  <si>
    <r>
      <rPr>
        <sz val="11"/>
        <rFont val="Calibri"/>
        <family val="2"/>
        <scheme val="minor"/>
      </rPr>
      <t>Communication Risk in Public Health Emergencies Guideline (</t>
    </r>
    <r>
      <rPr>
        <u/>
        <sz val="11"/>
        <color theme="10"/>
        <rFont val="Calibri"/>
        <family val="2"/>
        <charset val="204"/>
        <scheme val="minor"/>
      </rPr>
      <t>https://www.who.int/publications/i/item/communicating-risk-in-public-health-emergencies</t>
    </r>
    <r>
      <rPr>
        <sz val="11"/>
        <rFont val="Calibri"/>
        <family val="2"/>
        <scheme val="minor"/>
      </rPr>
      <t>)</t>
    </r>
  </si>
  <si>
    <r>
      <rPr>
        <sz val="11"/>
        <rFont val="Calibri"/>
        <family val="2"/>
        <scheme val="minor"/>
      </rPr>
      <t>Risk Communication Essentials - Training -</t>
    </r>
    <r>
      <rPr>
        <u/>
        <sz val="11"/>
        <color theme="10"/>
        <rFont val="Calibri"/>
        <family val="2"/>
        <charset val="204"/>
        <scheme val="minor"/>
      </rPr>
      <t xml:space="preserve"> https://openwho.org/courses/risk-communication</t>
    </r>
  </si>
  <si>
    <r>
      <rPr>
        <sz val="11"/>
        <rFont val="Calibri"/>
        <family val="2"/>
        <scheme val="minor"/>
      </rPr>
      <t xml:space="preserve">COVID-19 infodemic management: risk communication and community engagement challenges - </t>
    </r>
    <r>
      <rPr>
        <u/>
        <sz val="11"/>
        <color theme="10"/>
        <rFont val="Calibri"/>
        <family val="2"/>
        <charset val="204"/>
        <scheme val="minor"/>
      </rPr>
      <t xml:space="preserve">https://openwho.org/courses/RCCE-COVID-19             </t>
    </r>
  </si>
  <si>
    <r>
      <rPr>
        <sz val="11"/>
        <rFont val="Calibri"/>
        <family val="2"/>
        <scheme val="minor"/>
      </rPr>
      <t xml:space="preserve">OpenWHO. Infodemic Management 101. Online course: </t>
    </r>
    <r>
      <rPr>
        <u/>
        <sz val="11"/>
        <color theme="10"/>
        <rFont val="Calibri"/>
        <family val="2"/>
        <charset val="204"/>
        <scheme val="minor"/>
      </rPr>
      <t>https://openwho.org/courses/infodemic-management-101</t>
    </r>
  </si>
  <si>
    <t xml:space="preserve">
•  COVID-19 advice for public - https://www.who.int/emergencies/diseases/novel-coronavirus-2019/advice-for-public
•	Q&amp;As on COVID-19 - https://www.who.int/emergencies/diseases/novel-coronavirus-2019/question-and-answers-hub
•	COVID-19 Global Risk Communication and Community Engagement Strategy – interim guidance - https://www.who.int/publications/i/item/covid-19-global-risk-communication-and-community-engagement-strategy
•	WHO Infodemic Management Resources https://www.who.int/health-topics/infodemic (https://www.who.int/publications/i/item/covid-19-global-risk-communication-and-community-engagement-strategy)
•	WHO EARS Platform for Social Listening on COVID-19 https://www.who-ears.com 
•	Risk Communication and Community Engagement (RCCE) Action Plan Guidance COVID-19 Preparedness and Response (https://www.who.int/emergencies/diseases/novel-coronavirus-2019/technical-guidance/risk-communication-and-community-engagement) 
•	Young people and COVID-19: Behavioural considerations for promoting safe behaviours (https://www.who.int/publications/i/item/978-92-4-002831-9)
•	Communication Risk in Public Health Emergencies Guideline (https://www.who.int/publications/i/item/communicating-risk-in-public-health-emergencies)
•	Risk Communication Essentials - Training - https://openwho.org/courses/risk-communication
•	COVID-19 infodemic management: risk communication and community engagement challenges - https://openwho.org/courses/RCCE-COVID-19             
•	OpenWHO. Infodemic Management 101. Online course: https://openwho.org/courses/infodemic-management-101</t>
  </si>
  <si>
    <t>WHO Mass Gathering COVID-19 Risk Assessment Tool V3 -Generic Events - Sign Off Page</t>
  </si>
  <si>
    <t>Total COVID-19 Risk Evaluation Score (4. Risk Evaluation)</t>
  </si>
  <si>
    <t>Total COVID-19 Risk Mitigation Score (5. Risk Mitigation)</t>
  </si>
  <si>
    <t>Reviewer Comments:</t>
  </si>
  <si>
    <t>Reviewer Signatures:</t>
  </si>
  <si>
    <t>Number</t>
  </si>
  <si>
    <t>Name</t>
  </si>
  <si>
    <t>Affiliation</t>
  </si>
  <si>
    <t>Signature</t>
  </si>
  <si>
    <r>
      <rPr>
        <sz val="12"/>
        <rFont val="Calibri"/>
        <family val="2"/>
        <scheme val="minor"/>
      </rPr>
      <t xml:space="preserve">© World Health Organization 2022. Some rights reserved. This work is available under the </t>
    </r>
    <r>
      <rPr>
        <u/>
        <sz val="12"/>
        <color theme="10"/>
        <rFont val="Calibri"/>
        <family val="2"/>
        <scheme val="minor"/>
      </rPr>
      <t>CC BY-NC-SA 3.0 IGO</t>
    </r>
    <r>
      <rPr>
        <sz val="12"/>
        <rFont val="Calibri"/>
        <family val="2"/>
        <scheme val="minor"/>
      </rPr>
      <t xml:space="preserve"> licence.</t>
    </r>
  </si>
  <si>
    <t>YES / COMPLETE</t>
  </si>
  <si>
    <t>MAYBE / IN PROGRESS</t>
  </si>
  <si>
    <t>NO / NOT CONSIDERED</t>
  </si>
  <si>
    <t>WEAK</t>
  </si>
  <si>
    <t>FAIR</t>
  </si>
  <si>
    <t>Less than 1</t>
  </si>
  <si>
    <t>STRONG</t>
  </si>
  <si>
    <t>1 to &lt;3</t>
  </si>
  <si>
    <t>3 to &lt;5</t>
  </si>
  <si>
    <t>5 to &lt;7</t>
  </si>
  <si>
    <t>LIMITED</t>
  </si>
  <si>
    <t>Greater than 7</t>
  </si>
  <si>
    <t>DEVELOPED</t>
  </si>
  <si>
    <t>DEMONSTRATED CAPACITY</t>
  </si>
  <si>
    <t>NO CASES</t>
  </si>
  <si>
    <t>SPORADIC CASES</t>
  </si>
  <si>
    <t>CLUSTERS OF CASES</t>
  </si>
  <si>
    <t>COMMUNITY TRANSMISSION</t>
  </si>
  <si>
    <t>YES - IN VENUES WITH POOR VENTILATION</t>
  </si>
  <si>
    <t>LESS THAN 25%</t>
  </si>
  <si>
    <t>51-75%</t>
  </si>
  <si>
    <t>GREATER THAN 75%</t>
  </si>
  <si>
    <t>Does not report any vaccine rates or seroprevelance levels</t>
  </si>
  <si>
    <t>Less than 1%</t>
  </si>
  <si>
    <t>1-10%</t>
  </si>
  <si>
    <t>&gt;10-20%</t>
  </si>
  <si>
    <t>&gt;20-30%</t>
  </si>
  <si>
    <t>&gt;40-50%</t>
  </si>
  <si>
    <t>&gt;50-60%</t>
  </si>
  <si>
    <t>&gt;60-70%</t>
  </si>
  <si>
    <t>LESS THAN 1</t>
  </si>
  <si>
    <t>&gt;70-80%</t>
  </si>
  <si>
    <t>1 to 2</t>
  </si>
  <si>
    <t>&gt;80-90%</t>
  </si>
  <si>
    <t>3 to 5</t>
  </si>
  <si>
    <t>&gt;90%</t>
  </si>
  <si>
    <t>6 to 10</t>
  </si>
  <si>
    <t>11 to 15</t>
  </si>
  <si>
    <t>21 OR ABOVE</t>
  </si>
  <si>
    <t>YES, LESS THAN 25%</t>
  </si>
  <si>
    <t>YES, BETWEEN 25-50%</t>
  </si>
  <si>
    <t>YES, BETWEEN 51-75%</t>
  </si>
  <si>
    <t>YES, PROPORTION IS UNKNOWN</t>
  </si>
  <si>
    <t>COVID-19 (source: https://www.who.int/publications/i/item/WHO-2019-nCoV-SurveillanceGuidance-2022.1  )</t>
  </si>
  <si>
    <t>COVID-19 Testing</t>
  </si>
  <si>
    <t>COVID-19 Testing.  Nucleic acid amplification test (NAAT)</t>
  </si>
  <si>
    <t xml:space="preserve">Nucleic acid amplification test (NAAT) testing is the reference standard method to identify SARS-CoV-2 infection. If other diagnostic methods are used, the number of tests conducted and infections confirmed by each diagnostic method used should be recorded and reported. </t>
  </si>
  <si>
    <t xml:space="preserve">COVID-19 Testing.  Antigen-detecting rapid diagnostic tests (Ag-RDTs) </t>
  </si>
  <si>
    <t>Antigen-detecting rapid diagnostic tests (Ag-RDTs) rely on direct detection of SARS-CoV-2 viral proteins, are much faster and simpler to perform, and offer rapid, inexpensive, and early detection of the most infectious SARS-CoV-2 infections in places where NAAT testing is not available. The case definitions include Ag-RDT as a confirmation method.                                                                                                                     Antigen-detecting rapid diagnostic tests (Ag-RDTs) In addition to NAAT tests, which remain the reference standard, Ag-RDTs can serve as a complementary method for diagnostic confirmation given certain circumstances as detailed in the case definition. The minimum performance requirements for Ag-RDTs is ≥ 80% sensitivity and ≥ 97% specificity, as established through a formal process of target product profile (TPPs) development for priority SARS-CoV-2 diagnostics. This technology for SARS-CoV-2 detection is much simpler and faster to perform than nucleic acid amplification tests like RTqPCR and can be conducted outside of clinical and laboratory settings, by trained individuals26. Although these Ag-RDTs are less sensitive than NAAT, they offer rapid, inexpensive, and early detection of the most infectious SARS-CoV-2 infections in places where NAAT testing is not available or results are not timely. However, when there is no transmission or low transmission, the positive predictive value of Ag-RDTs will be low, and NAATs are preferable as first-line testing or for confirmation of Ag-RDT positive results. Further information is available in Antigen detection in the diagnosis of SARS-CoV-2 infection using rapid immunoassays and use of antigen detection rapid diagnostic testing.</t>
  </si>
  <si>
    <t>COVID-19 Surveillance</t>
  </si>
  <si>
    <t xml:space="preserve">Suspected case of SARS-CoV-2 infection (three options, A through C) </t>
  </si>
  <si>
    <r>
      <rPr>
        <b/>
        <sz val="11"/>
        <color theme="1"/>
        <rFont val="Calibri"/>
        <family val="2"/>
        <scheme val="minor"/>
      </rPr>
      <t>Suspected case of SARS-CoV-2 infection (three options, A through C</t>
    </r>
    <r>
      <rPr>
        <sz val="11"/>
        <color theme="1"/>
        <rFont val="Calibri"/>
        <family val="2"/>
        <scheme val="minor"/>
      </rPr>
      <t xml:space="preserve">) </t>
    </r>
    <r>
      <rPr>
        <b/>
        <i/>
        <sz val="11"/>
        <color theme="1"/>
        <rFont val="Calibri"/>
        <family val="2"/>
        <scheme val="minor"/>
      </rPr>
      <t xml:space="preserve">                                                                         A. A person who meets the clinical AND epidemiological criteria:</t>
    </r>
    <r>
      <rPr>
        <sz val="11"/>
        <color theme="1"/>
        <rFont val="Calibri"/>
        <family val="2"/>
        <scheme val="minor"/>
      </rPr>
      <t xml:space="preserve"> Clinical criteria: 1. Acute onset of fever AND cough; OR 2. Acute onset of ANY THREE OR MORE of the following signs or symptoms: fever, cough, general weakness/fatigue, 1 headache, myalgia, sore throat, coryza, dyspnoea, anorexia/nausea/vomiting, diarrhoea, altered mental status.                                                                                     AND Epidemiological criteria: 1. Residing or working in a setting with high risk of transmission of the virus: for example, closed residential settings and humanitarian settings, such as camp and camp-like settings for displaced persons, any time within the 14 days before symptom onset; OR 2. Residing in or travel to an area with community transmission anytime within the 14 days before symptom onset;                  OR 3. Working in a health setting, including within health facilities and within households, anytime within the 14 days before symptom onset.                                                                                                               </t>
    </r>
    <r>
      <rPr>
        <b/>
        <i/>
        <sz val="11"/>
        <color theme="1"/>
        <rFont val="Calibri"/>
        <family val="2"/>
        <scheme val="minor"/>
      </rPr>
      <t>B. A patient with severe acute respiratory illne</t>
    </r>
    <r>
      <rPr>
        <sz val="11"/>
        <color theme="1"/>
        <rFont val="Calibri"/>
        <family val="2"/>
        <scheme val="minor"/>
      </rPr>
      <t xml:space="preserve">ss (SARI: acute respiratory infection with history of fever or measured fever of ≥ 38 C°; and cough; with onset within the last 10 days; and who requires hospitalization).                                                                                                                                                                   </t>
    </r>
    <r>
      <rPr>
        <b/>
        <i/>
        <sz val="11"/>
        <color theme="1"/>
        <rFont val="Calibri"/>
        <family val="2"/>
        <scheme val="minor"/>
      </rPr>
      <t>C. An asymptomatic pers</t>
    </r>
    <r>
      <rPr>
        <sz val="11"/>
        <color theme="1"/>
        <rFont val="Calibri"/>
        <family val="2"/>
        <scheme val="minor"/>
      </rPr>
      <t>on not meeting epidemiologic criteria with a positive SARS-CoV-2 antigen-detecting rapid diagnostic test (Ag-RDT).</t>
    </r>
  </si>
  <si>
    <t xml:space="preserve">Probable case of SARS-CoV-2 infection (four options, A through D) </t>
  </si>
  <si>
    <t>Probable case of SARS-CoV-2 infection (four options, A through D) A. A patient who meets clinical criteria above AND is a contact of a probable or confirmed case or is linked to a COVID-19 cluster. 3 B. A suspected case (described above) with chest imaging showing findings suggestive of COVID-19 disease. 4 C. A person with recent onset of anosmia (loss of smell) or ageusia (loss of taste) in the absence of any other identified cause. D. Death, not otherwise explained, in an adult with respiratory distress preceding death AND who was a contact of a probable or confirmed case or linked to a COVID-19 cluster.</t>
  </si>
  <si>
    <t xml:space="preserve">Confirmed case of SARS-CoV-2 infection (three options, A through C) </t>
  </si>
  <si>
    <r>
      <rPr>
        <b/>
        <i/>
        <sz val="11"/>
        <color theme="1"/>
        <rFont val="Calibri"/>
        <family val="2"/>
        <scheme val="minor"/>
      </rPr>
      <t>Option A.</t>
    </r>
    <r>
      <rPr>
        <sz val="11"/>
        <color theme="1"/>
        <rFont val="Calibri"/>
        <family val="2"/>
        <scheme val="minor"/>
      </rPr>
      <t xml:space="preserve"> A person with a positive Nucleic Acid Amplification Test (NAAT)                                                                           </t>
    </r>
    <r>
      <rPr>
        <b/>
        <i/>
        <sz val="11"/>
        <color theme="1"/>
        <rFont val="Calibri"/>
        <family val="2"/>
        <scheme val="minor"/>
      </rPr>
      <t>Option B.</t>
    </r>
    <r>
      <rPr>
        <sz val="11"/>
        <color theme="1"/>
        <rFont val="Calibri"/>
        <family val="2"/>
        <scheme val="minor"/>
      </rPr>
      <t xml:space="preserve"> A person with a positive SARS-CoV-2 Ag-RDT AND meeting either the probable case definition or suspected criteria A OR B.                                                                                                                                           </t>
    </r>
    <r>
      <rPr>
        <b/>
        <i/>
        <sz val="11"/>
        <color theme="1"/>
        <rFont val="Calibri"/>
        <family val="2"/>
        <scheme val="minor"/>
      </rPr>
      <t>Option C.</t>
    </r>
    <r>
      <rPr>
        <i/>
        <sz val="11"/>
        <color theme="1"/>
        <rFont val="Calibri"/>
        <family val="2"/>
        <scheme val="minor"/>
      </rPr>
      <t xml:space="preserve"> </t>
    </r>
    <r>
      <rPr>
        <sz val="11"/>
        <color theme="1"/>
        <rFont val="Calibri"/>
        <family val="2"/>
        <scheme val="minor"/>
      </rPr>
      <t xml:space="preserve">An asymptomatic person with a positive SARS-CoV-2 Ag-RDT AND who is a contact of a probable or confirmed case.                                                                                                                                                                                                                                                                              In the initial stages of the epidemic, nucleic acid amplification test or NAAT (e.g. RT-qPCR ) was the only WHO-recommended assay for confirmation of a case. RT-qPCR and other NAAT assays can be manual or have varying degrees of automation that simplify use. For the purposes of surveillance, however, all NAAT tests are considered equal. </t>
    </r>
  </si>
  <si>
    <t>COVID-19 contact person</t>
  </si>
  <si>
    <r>
      <rPr>
        <b/>
        <i/>
        <sz val="11"/>
        <color theme="1"/>
        <rFont val="Calibri"/>
        <family val="2"/>
        <scheme val="minor"/>
      </rPr>
      <t>A contact is a person who has had any one of the following exposures to a probable or confirmed case:</t>
    </r>
    <r>
      <rPr>
        <sz val="11"/>
        <color theme="1"/>
        <rFont val="Calibri"/>
        <family val="2"/>
        <scheme val="minor"/>
      </rPr>
      <t xml:space="preserve">                                                                                                                                                                                    • face-to-face contact with a probable or confirmed case within 1 meter and for at least 15 minutes;                      • direct physical contact with a probable or confirmed case;                                                                                           • direct care for a patient with probable or confirmed COVID-19 disease without the use of recommended personal protective equipment ; or                                                                                                                                   • other situations as indicated by local risk assessments.                                                                                                             </t>
    </r>
    <r>
      <rPr>
        <b/>
        <i/>
        <sz val="11"/>
        <color theme="1"/>
        <rFont val="Calibri"/>
        <family val="2"/>
        <scheme val="minor"/>
      </rPr>
      <t>Exposure must have occurred during the infectious period of the case, and defined as follows</t>
    </r>
    <r>
      <rPr>
        <sz val="11"/>
        <color theme="1"/>
        <rFont val="Calibri"/>
        <family val="2"/>
        <scheme val="minor"/>
      </rPr>
      <t>:                              • Exposure to a symptomatic case: 2 days before and 10 days after symptom onset of the case, plus at least 3 additional days without symptoms (including without fever and without respiratory symptoms), for a minimum of 13 days total after symptom onset.                                                                                                      • Exposure to an asymptomatic case: 2 days before and 10 days after the date on which the sample that led to confirmation was taken. Contacts should be managed in the same way as for a symptomatic case</t>
    </r>
  </si>
  <si>
    <t xml:space="preserve">COVID-19 death definition for surveillance purposes </t>
  </si>
  <si>
    <t>A COVID-19 death is defined for surveillance purposes as a death resulting from a clinically compatible illness in a probable or confirmed COVID-19 case, unless there is a clear alternative cause of death that cannot be related to COVID-19 disease (e.g. trauma). There should be no period of complete recovery between the illness and death.</t>
  </si>
  <si>
    <t xml:space="preserve">COVID-19 “High-risk” or vulnerable populations </t>
  </si>
  <si>
    <t>“High-risk” or vulnerable populations include:                                                                                                                   - People aged ≥ 60 years and/or with comorbidities that increase the risk of severe disease;                                                                                                                          - Disadvantaged groups such as refugees, internally displaced people, migrants, and vulnerable communities; those in high density/low resource settings (e.g., camps, informal settlements, slums, places of detention) and lower income groups;                                                                                                                                                                            - Health workers, defined by WHO as all people engaged in actions with the primary intent of enhancing health, including social care workers who often have roles in the provision of care in long-term care facilities and in community settings.</t>
  </si>
  <si>
    <t>Vulnerable and “high-risk” populations Risk factors for severe disease</t>
  </si>
  <si>
    <t>• Age more than 60 years (increasing with age).                                                                                                      • Underlying noncommunicable diseases (NCDs): diabetes, hypertension, cardiac disease, chronic lung disease, cerebrovascular disease, dementia, mental disorders, chronic kidney disease, immunosuppression, HIV, obesity and cancer have been associated with higher mortality.                                       • Other risk factors associated with higher risk include: smoking and higher sequential organ failure assessment (SOFA) score and D-dimer &gt;1 µg/L on admission were associated with higher mortality                             • In pregnancy, increasing maternal age, high BMI, non-white ethnicity (in specific settings) , chronic conditions and pregnancy specific conditions such as gestational diabetes and pre-eclampsia.</t>
  </si>
  <si>
    <t>Variants of Interest (VOI)  COVID-19</t>
  </si>
  <si>
    <r>
      <rPr>
        <b/>
        <i/>
        <sz val="11"/>
        <color theme="1"/>
        <rFont val="Calibri"/>
        <family val="2"/>
        <scheme val="minor"/>
      </rPr>
      <t xml:space="preserve">Working definition A SARS-CoV-2 variant:                                                                                                                            </t>
    </r>
    <r>
      <rPr>
        <sz val="11"/>
        <color theme="1"/>
        <rFont val="Calibri"/>
        <family val="2"/>
        <scheme val="minor"/>
      </rPr>
      <t>• With genetic changes that are predicted or known to affect virus characteristics such as transmissibility, disease severity, immune escape, diagnostic or therapeutic escape; AND                                     • Identified to cause significant community transmission or multiple COVID-19 clusters, in multiple countries with increasing relative prevalence alongside increasing number of cases over time, or other apparent epidemiological impacts to suggest an emerging risk to global public health.</t>
    </r>
  </si>
  <si>
    <t>Variants of Concern (VOC) COVID-19</t>
  </si>
  <si>
    <r>
      <rPr>
        <b/>
        <i/>
        <sz val="11"/>
        <color theme="1"/>
        <rFont val="Calibri"/>
        <family val="2"/>
        <scheme val="minor"/>
      </rPr>
      <t>Variants of Concern (VOC) Working definition:</t>
    </r>
    <r>
      <rPr>
        <sz val="11"/>
        <color theme="1"/>
        <rFont val="Calibri"/>
        <family val="2"/>
        <scheme val="minor"/>
      </rPr>
      <t xml:space="preserve"> A SARS-CoV-2 variant that meets the definition of a VOI (see below) and, through a comparative assessment, has been demonstrated to be associated with one or more of the following changes at a degree of global public health significance:                                                 • Increase in transmissibility or detrimental change in COVID-19 epidemiology; OR                                                  • Increase in virulence or change in clinical disease presentation; OR                                                                           • Decrease in effectiveness of public health and social measures or available diagnostics, vaccines, therapeutics</t>
    </r>
  </si>
  <si>
    <t xml:space="preserve">Post COVID-19 condition </t>
  </si>
  <si>
    <r>
      <rPr>
        <b/>
        <sz val="11"/>
        <color theme="1"/>
        <rFont val="Calibri"/>
        <family val="2"/>
        <scheme val="minor"/>
      </rPr>
      <t>Post COVID-19 condition</t>
    </r>
    <r>
      <rPr>
        <sz val="11"/>
        <color theme="1"/>
        <rFont val="Calibri"/>
        <family val="2"/>
        <scheme val="minor"/>
      </rPr>
      <t xml:space="preserve"> occurs in individuals with a history of probable or confirmed SARS-CoV-2 infection, usually 3 months from the onset of COVID-19 with symptoms that last for at least 2 months and cannot be explained by an alternative diagnosis.                                                                                          Common symptoms include fatigue, shortness of breath, cognitive dysfunction but also others as described in the document, which generally have an impact on everyday functioning. Symptoms may be new onset, following initial recovery from an acute COVID-19 episode, or persist from the initial illness. Symptoms may also fluctuate or relapse over time. A separate definition may be applicable for children.</t>
    </r>
  </si>
  <si>
    <t>Other definitions relevant for MG</t>
  </si>
  <si>
    <t>Bioterrorism, deliberate event</t>
  </si>
  <si>
    <t xml:space="preserve"> – The intentional use of micro-organisms, toxins, genetic material or substances derived from living organisms to produce death or disease in humans, animals or plants.</t>
  </si>
  <si>
    <t>CBRN (chemical, biological or radionuclear) event</t>
  </si>
  <si>
    <t xml:space="preserve"> – The intentional use of micro-organisms,
toxins, genetic material, radioactive material or chemical substances to produce death or disease
in humans, animals or plants.
</t>
  </si>
  <si>
    <t>Cohort</t>
  </si>
  <si>
    <t xml:space="preserve"> - A group of individuals with a common defining characteristic (e.g. exposure to disease).
The term does not imply spatial grouping.</t>
  </si>
  <si>
    <t xml:space="preserve">Case </t>
  </si>
  <si>
    <t xml:space="preserve">– A person identified as having a particular disease, health disorder, or condition under surveillance or investigation. Cases may be further classified as confirmed, suspect, or probable. </t>
  </si>
  <si>
    <t>Case definition</t>
  </si>
  <si>
    <t xml:space="preserve"> – The criteria that describes a case (i.e. patient) under surveillance or investigation. The IHR (2005) contain case definitions for four diseases, cases of which must be reported to WHO. These are: smallpox; poliomyelitis due to wild type poliovirus; human influenza caused by a new subtype; and severe acute respiratory syndrome (SARS). Other events are also notifiable to WHO under specific circumstances.</t>
  </si>
  <si>
    <t xml:space="preserve">Contagious (disease) </t>
  </si>
  <si>
    <t>– A disease that can spread from one person to another by contact with an infectious agent. Contact may be through bodily fluids, droplets (liquid particles made by coughing or sneezing), contaminated objects such as food utensils, airborne inhalation, vector-borne contact, or ingestion of water or food. The IHR (2005) define “disease” very broadly, as “an illness or medical condition, irrespective of origin or source that presents or could present significant harm to humans”; this term hence covers diseases of biological, chemical or radionuclear origin.</t>
  </si>
  <si>
    <t>Disaster</t>
  </si>
  <si>
    <t xml:space="preserve"> - A serious disruption of the functioning of a community or a society, often accompanied
by widespread human, material, economic or environmental losses that exceed the ability of the
affected community or society to cope using its own resources</t>
  </si>
  <si>
    <t>Event-based surveillance (EBS)</t>
  </si>
  <si>
    <t xml:space="preserve">The capacity to rapidly detect any changes in the overall COVID-19 situation can be further strengthened through robust eventbased surveillance (EBS) mechanisms. EBS captures unstructured information from formal and informal channels, such as online content, radio broadcasts and print media across all sectors to complement conventional public health surveillance efforts. Successful EBS implementation requires dedicated human resources and clear processes to sift through large volumes of information to filter, triage, verify, compare, assess, and communicate relevant content. Many web-based systems have been developed over the years to support EBS activities, many of which converge through the  initiative. It is equally important to monitor for other potential events that may emerge in parallel, having further effects on lives and compromising COVID-19 response efforts. </t>
  </si>
  <si>
    <t>Early warning system</t>
  </si>
  <si>
    <t xml:space="preserve"> – A detection and notification system with three primary tasks:                                                                             1. Forecasting impending events                                                                                                                                          2. Processing and dissemination of warnings to political authorities and populations                                                         3. Undertaking appropriate and timely action. </t>
  </si>
  <si>
    <t xml:space="preserve">Emergency </t>
  </si>
  <si>
    <t>– A sudden occurrence demanding immediate action, which may arise as a result of epidemics, natural or technological catastrophes, civil strife, or other human-generated causes.</t>
  </si>
  <si>
    <t>Emergency management</t>
  </si>
  <si>
    <t xml:space="preserve"> – A range of measures to manage risks to communities and the environment that are caused by emergencies. </t>
  </si>
  <si>
    <t>Emergency operations centre</t>
  </si>
  <si>
    <t xml:space="preserve"> – The facility from which a jurisdiction or agency coordinates its response to major emergencies/disasters.</t>
  </si>
  <si>
    <t xml:space="preserve"> Epidemiologist</t>
  </si>
  <si>
    <t xml:space="preserve"> – A professional skilled in disease investigation. Epidemiologists design and conduct epidemiological studies, analyze data to detect patterns and trends in disease, establish and maintain surveillance systems, monitor health status, and evaluate the performance and cost-effectiveness of public health programmes. </t>
  </si>
  <si>
    <t xml:space="preserve">Epidemiology </t>
  </si>
  <si>
    <t xml:space="preserve"> - The study of the distribution and determinants of disease and other adverse health factors in human populations, and analysis by time, place and person.</t>
  </si>
  <si>
    <t xml:space="preserve"> Event medical care (services)</t>
  </si>
  <si>
    <t xml:space="preserve"> – The provision of preventative measures, definitive primary care, or triage/ hospital referral to persons attending or participating in mass gathering events. </t>
  </si>
  <si>
    <t>Exercise (e.g. emergency planning exercise)</t>
  </si>
  <si>
    <t xml:space="preserve"> – A scripted scenario-based activity designed to evaluate a system’s capacity to achieve overall and individual functional objectives, and to demonstrate its competencies for relevant response and recovery tasks. Exercises help determine a valid indication of future system performance under certain conditions, and to identify potential system improvements.</t>
  </si>
  <si>
    <t>Herd immunity</t>
  </si>
  <si>
    <t xml:space="preserve"> – The resistance of a group of people to infection with and spread of disease, based on the resistance of a high proportion of individual members of the group. Resistance is a product of the number susceptible and the probability that those who are susceptible will come into contact with an infected person.</t>
  </si>
  <si>
    <t xml:space="preserve">Host </t>
  </si>
  <si>
    <t xml:space="preserve"> – The entity or entities responsible for organizing a MG. May refer to the physical site (i.e., city, region, country) or an organizing body (i.e. XXX Olympic Committee)</t>
  </si>
  <si>
    <t>Incident</t>
  </si>
  <si>
    <t xml:space="preserve"> – A situation occurring during a planned event that requires a response by the relevant authorities. Incidents may result in injury, illness, death or the need for law enforcement or other responsive actions.</t>
  </si>
  <si>
    <t xml:space="preserve"> Incident command system</t>
  </si>
  <si>
    <t xml:space="preserve"> – A direction and control scheme used by first responders and other agencies to manage emergencies.</t>
  </si>
  <si>
    <t>Isolation</t>
  </si>
  <si>
    <t xml:space="preserve"> – A state of separation between persons or groups deliberately imposed in order to prevent the spread of disease (usually applied to those infected or thought to be infected).</t>
  </si>
  <si>
    <t>International Health Regulations (IHR) (2005)</t>
  </si>
  <si>
    <t>[Regulations] designed to prevent the international spread of disease adopted by the Fifty-eighth World Health Assembly on 23 May 2005 and which entered into force on 15 June 2007. The purpose and scope of the IHR (2005) are to prevent, protect against, control and provide a public health response to the international spread of disease in ways that are commensurate with and restricted to public health risks and which avoid unnecessary interference with international traffic and trade.</t>
  </si>
  <si>
    <t>Outbreak</t>
  </si>
  <si>
    <t xml:space="preserve"> – Often used synonymously with “epidemic”, usually to indicate localised as opposed to generalised epidemics. Typically defined as two or more people with the same health condition, at the same time and in the same place.</t>
  </si>
  <si>
    <t xml:space="preserve"> Pandemic </t>
  </si>
  <si>
    <t>– A worldwide outbreak of a disease in humans in numbers clearly in excess of normal.</t>
  </si>
  <si>
    <t>PCR</t>
  </si>
  <si>
    <t>Polymerase chain reaction - refers to a molecular biology test used in identifying biological agents</t>
  </si>
  <si>
    <t>Preparedness (e.g. for outbreak, crisis, disaster)</t>
  </si>
  <si>
    <t xml:space="preserve">  – Arrangements to ensure that, should a situation occur, all necessary resources (e.g. financial, human, technical), expertize and services that may be required to cope with the effects of that situation can be mobilized rapidly and deployed (includes the issuing of effective early warnings and the temporary removal of people and property from threatened locations).</t>
  </si>
  <si>
    <t>Prevention</t>
  </si>
  <si>
    <t xml:space="preserve"> - Activities to provide outright avoidance of the adverse impacts of hazards and the means to minimize related environmental, technological and biological disasters.</t>
  </si>
  <si>
    <t>Public health security</t>
  </si>
  <si>
    <t xml:space="preserve"> – The activities required, both proactive and reactive, to minimize
vulnerability to all public health hazards endangering the collective health of populations.</t>
  </si>
  <si>
    <t>Quarantine</t>
  </si>
  <si>
    <t xml:space="preserve"> – The compulsory physical separation, including restriction of movement, of
populations or groups of healthy people who may have been exposed to a contagious disease.
This may include efforts to segregate these persons within specified geographic areas.</t>
  </si>
  <si>
    <t>Response</t>
  </si>
  <si>
    <t xml:space="preserve"> – Actions taken before, during and immediately after the occurrence of a disaster, to
ensure that the effects of that disaster are minimized and people are given immediate relief and
support.</t>
  </si>
  <si>
    <t xml:space="preserve">Risk </t>
  </si>
  <si>
    <t>– The probability of harmful consequences or expected losses (deaths, injuries, damage to
property and livelihoods, disruption of economic activity and environmental damage, etc) resulting
from interactions between natural or human-induced hazards and vulnerable conditions. (Risk =
hazard x vulnerability).</t>
  </si>
  <si>
    <t>Risk communication</t>
  </si>
  <si>
    <t xml:space="preserve"> – The interactive exchange of information and opinions concerning hazards,
risks and risk-related factors.</t>
  </si>
  <si>
    <t xml:space="preserve">Risk management </t>
  </si>
  <si>
    <t xml:space="preserve">– A systematic approach to identifying, addressing and reducing risks of
all kinds associated with hazards and human activities. Risk management is divided into risk
assessment, risk communications and risk preparedness / response.
</t>
  </si>
  <si>
    <t>Risk preparedness</t>
  </si>
  <si>
    <t xml:space="preserve"> – Planning, organizing and implementing activities to prepare for or mitigate
a risk.</t>
  </si>
  <si>
    <t>Risk response</t>
  </si>
  <si>
    <t xml:space="preserve"> – Directing and managing the activities involved in responding to a risk.</t>
  </si>
  <si>
    <t xml:space="preserve">Sentinel surveillance </t>
  </si>
  <si>
    <t>– A surveillance system in which a pre-arranged sample of reporting
sources agrees to report all cases of one or more notifiable conditions.</t>
  </si>
  <si>
    <t>Surge capacity</t>
  </si>
  <si>
    <t xml:space="preserve"> – Ability of institutions such as clinics, hospitals, or public health laboratories to
respond to increased demand for their services during a public health emergency.</t>
  </si>
  <si>
    <t>Surveillance</t>
  </si>
  <si>
    <t xml:space="preserve"> – The systematic ongoing collection, collation and analysis of data, and the timely
dissemination of information to those who need to know it in order for action to be taken.</t>
  </si>
  <si>
    <t>Syndromic surveillance</t>
  </si>
  <si>
    <t xml:space="preserve"> – The use of health-related data based on clinical observations rather
than laboratory confirmation of diagnosis (e.g. influenza-like illness or acute watery diarrhoea).
Such data can be used to signal sufficient probability of a case or outbreak to warrant further
public health investigation and response.</t>
  </si>
  <si>
    <t>Vulnerability</t>
  </si>
  <si>
    <t xml:space="preserve"> The degree to which a community is susceptible to hazards. This is the result of physical, social, economic and environmental factors</t>
  </si>
  <si>
    <t>Zoonoses</t>
  </si>
  <si>
    <t xml:space="preserve"> – Diseases that are transferable from animals to humans (e.g., brucellosis).</t>
  </si>
  <si>
    <t xml:space="preserve">Ventilation. Air Quality. </t>
  </si>
  <si>
    <t>Air cleaner</t>
  </si>
  <si>
    <t>Air cleaner: Device used for removal of airborne particulates and/or gases from the air. Air cleaners may be added to heating, ventilation and airconditioning systems (HVAC) systems or standalone room units. Single-space air cleaners with high-efficiency particulate air (HEPA) filters (either ceiling mounted or portable) can be effective in reducing/lowering concentrations of infectious aerosols in a single space. The effectiveness of portable HEPA filters will depend on the airflow capacity of the unit, the configuration of the room including furniture and persons in the room, the position of the HEPA filter unit relative to the layout of the room, and the location of the supply registers or grilles (3). Note that air cleaners do not replace normal ventilation as they are only able to remove a particular part of the indoor air contamination.</t>
  </si>
  <si>
    <t>Air changes per hour (ACH)</t>
  </si>
  <si>
    <t>Air changes per hour (ACH): Ventilation airflow rate (m³/hr) divided by room volume. It indicates how many times, during 1 hour, the air volume of a space is fully replaced with outdoor air.</t>
  </si>
  <si>
    <t>Aerosol-generating procedures (AGP)</t>
  </si>
  <si>
    <t>Aerosol-generating procedures (AGP): Defined as any medical procedures that can induce the production of aerosols of various sizes (e.g. tracheal intubation, non-invasive ventilation, tracheostomy, cardiopulmonary resuscitation, manual ventilation before intubation, bronchoscopy, dental procedures).</t>
  </si>
  <si>
    <t>Air conditioning</t>
  </si>
  <si>
    <t xml:space="preserve">Air conditioning: Form of air treatment in which temperature is controlled, possibly in combination with the control of ventilation, humidity and air cleanliness. Note that air-conditioning units in the case of, for example, split units often have no ventilation component. Therefore, ventilation requirements are to be put in place in addition to the use of air conditioning. Air diffusion, mixing: Air diffusion where the mixing of supply air and room air is intended. Air, exhaust: Air removed from a space and discharged to the atmosphere by means of mechanical or natural ventilation systems (2). Air extract, mechanical: The process of extracting air with the aid of powered air movement components, usually fans (2). Air extract, natural: The process of extracting air by means of wind forces or density differences or a combination of the two (2). Air, indoor: Air in the treated room or zone (2). Air, mixed: The mixture of outdoor air and recirculated air (2). Air, outdoor: Controlled air entering the system or opening from outdoors before any air treatment (2). Air, recirculation: A part of extracted air which is not exhausted from the building, but it is recirculated back into spaces (2). The air can be treated before being recirculated (thermal, air quality).  </t>
  </si>
  <si>
    <t>Cross ventilation</t>
  </si>
  <si>
    <t>Cross ventilation: Cross ventilation occurs where there are ventilation openings on both sides of the space. Air flows in one side of the building/room and out the other side through, for example, a window or door. Cross ventilation is usually wind driven.</t>
  </si>
  <si>
    <t xml:space="preserve"> Flow rate, ventilation</t>
  </si>
  <si>
    <t xml:space="preserve"> Flow rate, ventilation: Volume flow rate (m³/hr) (l/s) (ACH) at which ventilation air is supplied or removed from a room or a building through vii the ventilation system or infiltration through the building envelope (2). Heat exchanger: A device in which heat is transferred between two mediums which do not come in contact.</t>
  </si>
  <si>
    <t xml:space="preserve"> High-efficiency particulate air (HEPA)</t>
  </si>
  <si>
    <t xml:space="preserve"> High-efficiency particulate air (HEPA): HEPA air filter classes E10 to H14 according EN 1822 (2). Facilities that choose to use HEPA filters should follow the manufacturer’s instructions, including on recommended cleaning and maintenance procedures for HEPA filters. Otherwise, portable air cleaners with HEPA filters can lead to a false sense of security as their performance decreases due to filter loading.</t>
  </si>
  <si>
    <t>Single-sided ventilation</t>
  </si>
  <si>
    <t>Single-sided ventilation: Single-sided ventilation relies on opening(s) on one side only of the ventilated enclosure. It is possible to get buoyancydriven exchanges through a single opening if the opening is reasonably large in the vertical dimension</t>
  </si>
  <si>
    <t>Ventilation</t>
  </si>
  <si>
    <t xml:space="preserve">entilation: Ventilation is the process of supplying outdoor air to and removing indoor air from a space, for the purpose of controlling air contaminant levels, potentially accompanied by humidity and/or temperature, by natural or mechanical means </t>
  </si>
  <si>
    <t>Ventilation, mechanical</t>
  </si>
  <si>
    <t xml:space="preserve">Ventilation, mechanical: The active process of supplying air to or removing air from an indoor space by powered air movement components </t>
  </si>
  <si>
    <t>Ventilation, natural</t>
  </si>
  <si>
    <t>Ventilation, natural: Ventilation occurring as a result of only natural forces, such as wind pressure or differences in air density, through doors, windows or other intentional openings in the building</t>
  </si>
  <si>
    <t>Ventilation system</t>
  </si>
  <si>
    <t xml:space="preserve">Ventilation system: A combination of appliances designed to supply interior spaces with outdoor air and/or to extract polluted indoor air </t>
  </si>
  <si>
    <t>List of Abbreviations</t>
  </si>
  <si>
    <t>APTF</t>
  </si>
  <si>
    <t>All-Partner Task Force</t>
  </si>
  <si>
    <t>AGP</t>
  </si>
  <si>
    <t>Aerosol-generating procedures</t>
  </si>
  <si>
    <t>CDC</t>
  </si>
  <si>
    <t>Centers for Disease Control and Prevention</t>
  </si>
  <si>
    <t>COVID-19</t>
  </si>
  <si>
    <t>Coronavirus disease</t>
  </si>
  <si>
    <t>CBRN</t>
  </si>
  <si>
    <t>Chemical, Biological, Radiological and Nuclear. This term is most consistently used in the context of a deliberate release of such agents</t>
  </si>
  <si>
    <t>CSO</t>
  </si>
  <si>
    <t>Civil society organization</t>
  </si>
  <si>
    <t>C3</t>
  </si>
  <si>
    <t>Command, Control and Communication</t>
  </si>
  <si>
    <t>CC</t>
  </si>
  <si>
    <t>Collaborating Centre</t>
  </si>
  <si>
    <t>CONOPS</t>
  </si>
  <si>
    <t>Concept of Operations</t>
  </si>
  <si>
    <t>EMT</t>
  </si>
  <si>
    <t>Emergency medical team</t>
  </si>
  <si>
    <t>EOC</t>
  </si>
  <si>
    <t>Emergency operation centre</t>
  </si>
  <si>
    <t>EBS</t>
  </si>
  <si>
    <t>Event Based Surveillance</t>
  </si>
  <si>
    <t>EIOS</t>
  </si>
  <si>
    <t xml:space="preserve">WHO-led Epidemic Intelligence from Open Sources </t>
  </si>
  <si>
    <t>EUL</t>
  </si>
  <si>
    <t xml:space="preserve">Emergency Use Listing </t>
  </si>
  <si>
    <t>EWRS</t>
  </si>
  <si>
    <t>Early Warning and Response System</t>
  </si>
  <si>
    <t>FAQs</t>
  </si>
  <si>
    <t>Frequently asked questions</t>
  </si>
  <si>
    <t>FAO</t>
  </si>
  <si>
    <t>Food and Agriculture Organization of the United Nations</t>
  </si>
  <si>
    <t>FS</t>
  </si>
  <si>
    <t>Food Safety</t>
  </si>
  <si>
    <t>HIV</t>
  </si>
  <si>
    <t>Human immunodeficiency virus</t>
  </si>
  <si>
    <t xml:space="preserve">HCW  </t>
  </si>
  <si>
    <t>Health Care Worker</t>
  </si>
  <si>
    <t>ID</t>
  </si>
  <si>
    <t>Infectious Diseases</t>
  </si>
  <si>
    <t>IHR</t>
  </si>
  <si>
    <t>International Health Regulations (2005)</t>
  </si>
  <si>
    <t>ICU</t>
  </si>
  <si>
    <t>Intensive care unit</t>
  </si>
  <si>
    <t>IDSR</t>
  </si>
  <si>
    <t>Integrated Disease Surveillance and Response</t>
  </si>
  <si>
    <t>IGO</t>
  </si>
  <si>
    <t>Inter-governmental organization</t>
  </si>
  <si>
    <t>ICS</t>
  </si>
  <si>
    <t>Incident Command System</t>
  </si>
  <si>
    <t xml:space="preserve">ISO </t>
  </si>
  <si>
    <t>International Organization for Standardization</t>
  </si>
  <si>
    <t>IMS</t>
  </si>
  <si>
    <t>incident management system</t>
  </si>
  <si>
    <t>IPC</t>
  </si>
  <si>
    <t>Infection prevention and control</t>
  </si>
  <si>
    <t>IT</t>
  </si>
  <si>
    <t>Information technology</t>
  </si>
  <si>
    <t>ICRC</t>
  </si>
  <si>
    <t>International Committee of the Red Cross</t>
  </si>
  <si>
    <t>LTCF</t>
  </si>
  <si>
    <t>Long term care facility</t>
  </si>
  <si>
    <t>MG</t>
  </si>
  <si>
    <t>Mass Gathering</t>
  </si>
  <si>
    <t>MoH</t>
  </si>
  <si>
    <t>Ministry of Health</t>
  </si>
  <si>
    <t>MoU</t>
  </si>
  <si>
    <t>Memorandum of Understanding</t>
  </si>
  <si>
    <t>MCI</t>
  </si>
  <si>
    <t>Mass Casualty Incident</t>
  </si>
  <si>
    <t>MCE</t>
  </si>
  <si>
    <t>Mass Casualty Event</t>
  </si>
  <si>
    <t>NGO</t>
  </si>
  <si>
    <t>Non-governmental organization</t>
  </si>
  <si>
    <t>NHOC</t>
  </si>
  <si>
    <t>National Health Operations Centre</t>
  </si>
  <si>
    <t xml:space="preserve">OIE </t>
  </si>
  <si>
    <t xml:space="preserve">World Organisation for Animal Health </t>
  </si>
  <si>
    <t xml:space="preserve">Polymerase chain reaction </t>
  </si>
  <si>
    <t>PHSM</t>
  </si>
  <si>
    <t>Public health and social measures</t>
  </si>
  <si>
    <t>PH</t>
  </si>
  <si>
    <t>Public Health</t>
  </si>
  <si>
    <t>PHC</t>
  </si>
  <si>
    <t>Public Health Cluster</t>
  </si>
  <si>
    <t>Public Health and Social Measures</t>
  </si>
  <si>
    <t>PoE</t>
  </si>
  <si>
    <t>Points of Entry</t>
  </si>
  <si>
    <t>PPE</t>
  </si>
  <si>
    <t>Personal protective equipment</t>
  </si>
  <si>
    <t>RA</t>
  </si>
  <si>
    <t>Risk Assessment</t>
  </si>
  <si>
    <t>RCCE-IM</t>
  </si>
  <si>
    <t>Risk communication, community engagement and infodemic management</t>
  </si>
  <si>
    <t>RRT</t>
  </si>
  <si>
    <t>Rapid response team</t>
  </si>
  <si>
    <t>SARS-CoV-2</t>
  </si>
  <si>
    <t>Severe acute respiratory syndrome coronavirus 2</t>
  </si>
  <si>
    <t>SOP</t>
  </si>
  <si>
    <t>Standard operating procedure</t>
  </si>
  <si>
    <t>UN</t>
  </si>
  <si>
    <t>United Nations</t>
  </si>
  <si>
    <t>UNCT</t>
  </si>
  <si>
    <t>United Nations Country Team</t>
  </si>
  <si>
    <t>WASH</t>
  </si>
  <si>
    <t>Water, sanitation and hygiene</t>
  </si>
  <si>
    <t xml:space="preserve"> WHE WHO</t>
  </si>
  <si>
    <t xml:space="preserve"> WHO Health Emergencies Programme</t>
  </si>
  <si>
    <t>WR</t>
  </si>
  <si>
    <t>WHO Representative (in a country)</t>
  </si>
  <si>
    <t>WHO</t>
  </si>
  <si>
    <t>World Health Organization</t>
  </si>
  <si>
    <t xml:space="preserve">ACH </t>
  </si>
  <si>
    <t>Air Changes per Hour</t>
  </si>
  <si>
    <t xml:space="preserve"> AGP</t>
  </si>
  <si>
    <t xml:space="preserve"> Aerosol-Generating Procedures</t>
  </si>
  <si>
    <t xml:space="preserve">CADR </t>
  </si>
  <si>
    <t>Clean Air Delivery Rate</t>
  </si>
  <si>
    <t>HEPA</t>
  </si>
  <si>
    <t xml:space="preserve"> High-Efficiency Particulate Air</t>
  </si>
  <si>
    <t>MERV</t>
  </si>
  <si>
    <t xml:space="preserve"> Minimum Efficiency Reporting Value</t>
  </si>
  <si>
    <t>IAQ</t>
  </si>
  <si>
    <t xml:space="preserve"> Indoor Air Quality </t>
  </si>
  <si>
    <t xml:space="preserve"> HVAC </t>
  </si>
  <si>
    <t>Heating, Ventilation and Air Conditioning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</si>
</sst>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6">
    <font>
      <sz val="11"/>
      <color theme="1"/>
      <name val="Calibri"/>
      <family val="2"/>
      <charset val="204"/>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0"/>
      <color theme="1"/>
      <name val="Calibri"/>
      <family val="2"/>
      <charset val="204"/>
      <scheme val="minor"/>
    </font>
    <font>
      <b/>
      <sz val="10"/>
      <color theme="1"/>
      <name val="Calibri"/>
      <family val="2"/>
      <charset val="204"/>
      <scheme val="minor"/>
    </font>
    <font>
      <b/>
      <sz val="11"/>
      <color theme="1"/>
      <name val="Calibri"/>
      <family val="2"/>
      <scheme val="minor"/>
    </font>
    <font>
      <b/>
      <sz val="16"/>
      <color theme="1"/>
      <name val="Calibri"/>
      <family val="2"/>
      <scheme val="minor"/>
    </font>
    <font>
      <sz val="16"/>
      <color theme="1"/>
      <name val="Calibri"/>
      <family val="2"/>
      <scheme val="minor"/>
    </font>
    <font>
      <b/>
      <sz val="11"/>
      <color rgb="FF000000"/>
      <name val="Calibri"/>
      <family val="2"/>
      <scheme val="minor"/>
    </font>
    <font>
      <b/>
      <sz val="12"/>
      <color theme="1"/>
      <name val="Calibri"/>
      <family val="2"/>
      <scheme val="minor"/>
    </font>
    <font>
      <sz val="10"/>
      <color theme="1"/>
      <name val="Calibri"/>
      <family val="2"/>
      <scheme val="minor"/>
    </font>
    <font>
      <b/>
      <sz val="20"/>
      <color theme="1"/>
      <name val="Calibri"/>
      <family val="2"/>
      <scheme val="minor"/>
    </font>
    <font>
      <b/>
      <sz val="22"/>
      <color theme="1"/>
      <name val="Calibri"/>
      <family val="2"/>
      <scheme val="minor"/>
    </font>
    <font>
      <b/>
      <sz val="20"/>
      <color theme="1"/>
      <name val="Calibri"/>
      <family val="2"/>
      <charset val="204"/>
      <scheme val="minor"/>
    </font>
    <font>
      <b/>
      <sz val="26"/>
      <color theme="1"/>
      <name val="Calibri"/>
      <family val="2"/>
      <charset val="204"/>
      <scheme val="minor"/>
    </font>
    <font>
      <b/>
      <sz val="36"/>
      <color theme="1"/>
      <name val="Calibri"/>
      <family val="2"/>
      <charset val="204"/>
      <scheme val="minor"/>
    </font>
    <font>
      <b/>
      <i/>
      <sz val="16"/>
      <color theme="1"/>
      <name val="Calibri"/>
      <family val="2"/>
      <scheme val="minor"/>
    </font>
    <font>
      <b/>
      <i/>
      <sz val="11"/>
      <color theme="1"/>
      <name val="Calibri"/>
      <family val="2"/>
      <scheme val="minor"/>
    </font>
    <font>
      <i/>
      <sz val="11"/>
      <color theme="1"/>
      <name val="Calibri"/>
      <family val="2"/>
      <scheme val="minor"/>
    </font>
    <font>
      <b/>
      <sz val="22"/>
      <color rgb="FF000000"/>
      <name val="Calibri"/>
      <family val="2"/>
      <scheme val="minor"/>
    </font>
    <font>
      <b/>
      <u/>
      <sz val="20"/>
      <color theme="1"/>
      <name val="Calibri (Body)"/>
    </font>
    <font>
      <b/>
      <i/>
      <sz val="22"/>
      <color rgb="FF000000"/>
      <name val="Calibri"/>
      <family val="2"/>
      <scheme val="minor"/>
    </font>
    <font>
      <b/>
      <i/>
      <sz val="22"/>
      <color theme="1"/>
      <name val="Calibri"/>
      <family val="2"/>
      <scheme val="minor"/>
    </font>
    <font>
      <sz val="22"/>
      <color theme="1"/>
      <name val="Calibri"/>
      <family val="2"/>
      <charset val="204"/>
      <scheme val="minor"/>
    </font>
    <font>
      <sz val="11"/>
      <color rgb="FFFF0000"/>
      <name val="Calibri"/>
      <family val="2"/>
      <charset val="204"/>
      <scheme val="minor"/>
    </font>
    <font>
      <sz val="12"/>
      <color theme="1"/>
      <name val="Calibri"/>
      <family val="2"/>
      <charset val="204"/>
      <scheme val="minor"/>
    </font>
    <font>
      <u/>
      <sz val="11"/>
      <color theme="10"/>
      <name val="Calibri"/>
      <family val="2"/>
      <charset val="204"/>
      <scheme val="minor"/>
    </font>
    <font>
      <u/>
      <sz val="11"/>
      <color theme="10"/>
      <name val="Calibri"/>
      <family val="2"/>
      <scheme val="minor"/>
    </font>
    <font>
      <sz val="11"/>
      <color theme="1"/>
      <name val="Calibri"/>
      <family val="2"/>
      <charset val="204"/>
      <scheme val="minor"/>
    </font>
    <font>
      <sz val="11"/>
      <color rgb="FF000000"/>
      <name val="Calibri"/>
      <family val="2"/>
      <charset val="204"/>
    </font>
    <font>
      <sz val="12"/>
      <color rgb="FF333333"/>
      <name val="Calibri"/>
      <family val="2"/>
      <scheme val="minor"/>
    </font>
    <font>
      <sz val="12"/>
      <color rgb="FF333333"/>
      <name val="Inherit"/>
    </font>
    <font>
      <sz val="16"/>
      <color theme="1"/>
      <name val="Calibri"/>
      <family val="2"/>
      <charset val="204"/>
      <scheme val="minor"/>
    </font>
    <font>
      <sz val="11"/>
      <color rgb="FFFF0000"/>
      <name val="Calibri"/>
      <family val="2"/>
      <scheme val="minor"/>
    </font>
    <font>
      <sz val="16"/>
      <color rgb="FFFF0000"/>
      <name val="Calibri"/>
      <family val="2"/>
      <scheme val="minor"/>
    </font>
    <font>
      <b/>
      <sz val="11"/>
      <color theme="1"/>
      <name val="Calibri"/>
      <family val="2"/>
      <charset val="204"/>
      <scheme val="minor"/>
    </font>
    <font>
      <i/>
      <sz val="11"/>
      <color theme="1"/>
      <name val="Calibri"/>
      <family val="2"/>
      <charset val="204"/>
      <scheme val="minor"/>
    </font>
    <font>
      <sz val="11"/>
      <color rgb="FF7030A0"/>
      <name val="Calibri"/>
      <family val="2"/>
      <charset val="204"/>
      <scheme val="minor"/>
    </font>
    <font>
      <b/>
      <u/>
      <sz val="11"/>
      <color theme="1"/>
      <name val="Calibri"/>
      <family val="2"/>
      <charset val="204"/>
      <scheme val="minor"/>
    </font>
    <font>
      <b/>
      <i/>
      <sz val="11"/>
      <color theme="7"/>
      <name val="Calibri"/>
      <family val="2"/>
      <charset val="204"/>
      <scheme val="minor"/>
    </font>
    <font>
      <b/>
      <u/>
      <sz val="16"/>
      <color theme="1"/>
      <name val="Calibri"/>
      <family val="2"/>
      <charset val="204"/>
      <scheme val="minor"/>
    </font>
    <font>
      <b/>
      <sz val="16"/>
      <color theme="1"/>
      <name val="Calibri"/>
      <family val="2"/>
      <charset val="204"/>
      <scheme val="minor"/>
    </font>
    <font>
      <sz val="12"/>
      <color theme="1"/>
      <name val="Times New Roman"/>
      <family val="1"/>
      <charset val="204"/>
    </font>
    <font>
      <sz val="11"/>
      <color rgb="FF7030A0"/>
      <name val="Calibri"/>
      <family val="2"/>
      <scheme val="minor"/>
    </font>
    <font>
      <sz val="8"/>
      <color rgb="FF7030A0"/>
      <name val="Arial"/>
      <family val="2"/>
      <charset val="204"/>
    </font>
    <font>
      <b/>
      <sz val="11"/>
      <name val="Calibri"/>
      <family val="2"/>
      <charset val="204"/>
      <scheme val="minor"/>
    </font>
    <font>
      <b/>
      <sz val="12"/>
      <color rgb="FF7030A0"/>
      <name val="Calibri"/>
      <family val="2"/>
      <scheme val="minor"/>
    </font>
    <font>
      <sz val="14"/>
      <color theme="1"/>
      <name val="Calibri"/>
      <family val="2"/>
      <charset val="204"/>
      <scheme val="minor"/>
    </font>
    <font>
      <b/>
      <sz val="16"/>
      <name val="Calibri"/>
      <family val="2"/>
      <charset val="204"/>
      <scheme val="minor"/>
    </font>
    <font>
      <b/>
      <i/>
      <sz val="16"/>
      <color theme="1"/>
      <name val="Calibri"/>
      <family val="2"/>
      <charset val="204"/>
      <scheme val="minor"/>
    </font>
    <font>
      <u/>
      <sz val="16"/>
      <color theme="1"/>
      <name val="Calibri"/>
      <family val="2"/>
      <charset val="204"/>
      <scheme val="minor"/>
    </font>
    <font>
      <u/>
      <sz val="10"/>
      <color theme="10"/>
      <name val="Calibri"/>
      <family val="2"/>
      <charset val="204"/>
      <scheme val="minor"/>
    </font>
    <font>
      <sz val="10"/>
      <name val="Calibri"/>
      <family val="2"/>
      <charset val="204"/>
      <scheme val="minor"/>
    </font>
    <font>
      <b/>
      <sz val="10"/>
      <color theme="1"/>
      <name val="Calibri"/>
      <family val="2"/>
      <scheme val="minor"/>
    </font>
    <font>
      <b/>
      <u/>
      <sz val="11"/>
      <color theme="1"/>
      <name val="Calibri"/>
      <family val="2"/>
      <scheme val="minor"/>
    </font>
    <font>
      <sz val="11"/>
      <color rgb="FF000000"/>
      <name val="Calibri"/>
      <family val="2"/>
      <charset val="204"/>
      <scheme val="minor"/>
    </font>
    <font>
      <b/>
      <sz val="12"/>
      <color rgb="FF000000"/>
      <name val="Calibri"/>
      <family val="2"/>
      <scheme val="minor"/>
    </font>
    <font>
      <b/>
      <u/>
      <sz val="11"/>
      <color theme="1"/>
      <name val="Calibri (Body)"/>
    </font>
    <font>
      <b/>
      <sz val="26"/>
      <color theme="1"/>
      <name val="Calibri"/>
      <family val="2"/>
      <scheme val="minor"/>
    </font>
    <font>
      <i/>
      <sz val="14"/>
      <color theme="1"/>
      <name val="Calibri"/>
      <family val="2"/>
      <scheme val="minor"/>
    </font>
    <font>
      <b/>
      <sz val="26"/>
      <color rgb="FF000000"/>
      <name val="Calibri"/>
      <family val="2"/>
      <scheme val="minor"/>
    </font>
    <font>
      <b/>
      <i/>
      <sz val="11"/>
      <color theme="1"/>
      <name val="Calibri"/>
      <family val="2"/>
      <charset val="204"/>
      <scheme val="minor"/>
    </font>
    <font>
      <u/>
      <sz val="11"/>
      <color theme="1"/>
      <name val="Calibri"/>
      <family val="2"/>
      <scheme val="minor"/>
    </font>
    <font>
      <sz val="11"/>
      <color rgb="FF000000"/>
      <name val="Calibri"/>
      <family val="2"/>
      <scheme val="minor"/>
    </font>
    <font>
      <b/>
      <i/>
      <sz val="14"/>
      <color theme="1"/>
      <name val="Calibri"/>
      <family val="2"/>
      <scheme val="minor"/>
    </font>
    <font>
      <u/>
      <sz val="11"/>
      <color theme="1"/>
      <name val="Calibri"/>
      <family val="2"/>
      <charset val="204"/>
      <scheme val="minor"/>
    </font>
    <font>
      <b/>
      <sz val="22"/>
      <color theme="1"/>
      <name val="Calibri"/>
      <family val="2"/>
      <charset val="204"/>
      <scheme val="minor"/>
    </font>
    <font>
      <sz val="11"/>
      <color rgb="FFFF4C41"/>
      <name val="Calibri"/>
      <family val="2"/>
      <charset val="204"/>
      <scheme val="minor"/>
    </font>
    <font>
      <b/>
      <u/>
      <sz val="16"/>
      <name val="Calibri"/>
      <family val="2"/>
      <charset val="204"/>
      <scheme val="minor"/>
    </font>
    <font>
      <u/>
      <sz val="10"/>
      <color theme="10"/>
      <name val="Calibri"/>
      <family val="2"/>
      <scheme val="minor"/>
    </font>
    <font>
      <i/>
      <sz val="11"/>
      <color theme="1"/>
      <name val="Calibri (Body)"/>
    </font>
    <font>
      <i/>
      <u/>
      <sz val="11"/>
      <color theme="1"/>
      <name val="Calibri (Body)"/>
    </font>
    <font>
      <i/>
      <sz val="11"/>
      <color rgb="FFFF0000"/>
      <name val="Calibri"/>
      <family val="2"/>
      <scheme val="minor"/>
    </font>
    <font>
      <sz val="11"/>
      <name val="Calibri"/>
      <family val="2"/>
      <scheme val="minor"/>
    </font>
    <font>
      <sz val="10"/>
      <color rgb="FFFF0000"/>
      <name val="Calibri"/>
      <family val="2"/>
      <scheme val="minor"/>
    </font>
    <font>
      <sz val="10"/>
      <color rgb="FF333333"/>
      <name val="Calibri"/>
      <family val="2"/>
      <scheme val="minor"/>
    </font>
    <font>
      <b/>
      <sz val="11"/>
      <color theme="3"/>
      <name val="Calibri"/>
      <family val="2"/>
      <charset val="204"/>
      <scheme val="minor"/>
    </font>
    <font>
      <b/>
      <sz val="11"/>
      <color theme="4" tint="-0.249977111117893"/>
      <name val="Calibri"/>
      <family val="2"/>
      <scheme val="minor"/>
    </font>
    <font>
      <b/>
      <sz val="22"/>
      <name val="Calibri"/>
      <family val="2"/>
      <charset val="204"/>
      <scheme val="minor"/>
    </font>
    <font>
      <b/>
      <i/>
      <sz val="10"/>
      <color theme="1"/>
      <name val="Calibri"/>
      <family val="2"/>
      <charset val="204"/>
      <scheme val="minor"/>
    </font>
    <font>
      <b/>
      <sz val="16"/>
      <color rgb="FFFF0000"/>
      <name val="Calibri"/>
      <family val="2"/>
      <charset val="204"/>
      <scheme val="minor"/>
    </font>
    <font>
      <sz val="10"/>
      <color theme="3"/>
      <name val="Calibri"/>
      <family val="2"/>
      <charset val="204"/>
      <scheme val="minor"/>
    </font>
    <font>
      <sz val="10"/>
      <color theme="3"/>
      <name val="Calibri"/>
      <family val="2"/>
      <scheme val="minor"/>
    </font>
    <font>
      <i/>
      <sz val="16"/>
      <color rgb="FF000000"/>
      <name val="Calibri"/>
      <family val="2"/>
      <charset val="204"/>
    </font>
    <font>
      <sz val="16"/>
      <name val="Calibri"/>
      <family val="2"/>
      <charset val="204"/>
      <scheme val="minor"/>
    </font>
    <font>
      <sz val="10"/>
      <color rgb="FF0070C0"/>
      <name val="Calibri"/>
      <family val="2"/>
      <charset val="204"/>
      <scheme val="minor"/>
    </font>
    <font>
      <sz val="10"/>
      <color rgb="FF0070C0"/>
      <name val="Calibri"/>
      <family val="2"/>
      <scheme val="minor"/>
    </font>
    <font>
      <b/>
      <i/>
      <sz val="11"/>
      <name val="Calibri"/>
      <family val="2"/>
      <charset val="204"/>
    </font>
    <font>
      <sz val="11"/>
      <name val="Calibri"/>
      <family val="2"/>
      <charset val="204"/>
    </font>
    <font>
      <b/>
      <u/>
      <sz val="10"/>
      <name val="Calibri"/>
      <family val="2"/>
      <charset val="204"/>
      <scheme val="minor"/>
    </font>
    <font>
      <b/>
      <sz val="11"/>
      <color rgb="FF002060"/>
      <name val="Calibri"/>
      <family val="2"/>
      <charset val="204"/>
      <scheme val="minor"/>
    </font>
    <font>
      <sz val="11"/>
      <color theme="3"/>
      <name val="Calibri"/>
      <family val="2"/>
      <charset val="204"/>
      <scheme val="minor"/>
    </font>
    <font>
      <u/>
      <sz val="10"/>
      <color theme="3"/>
      <name val="Calibri"/>
      <family val="2"/>
      <scheme val="minor"/>
    </font>
    <font>
      <sz val="11"/>
      <color theme="10"/>
      <name val="Calibri"/>
      <family val="2"/>
      <scheme val="minor"/>
    </font>
    <font>
      <u/>
      <sz val="12"/>
      <color theme="10"/>
      <name val="Calibri"/>
      <family val="2"/>
      <scheme val="minor"/>
    </font>
    <font>
      <sz val="12"/>
      <name val="Calibri"/>
      <family val="2"/>
      <scheme val="minor"/>
    </font>
    <font>
      <u/>
      <sz val="11"/>
      <name val="Calibri"/>
      <family val="2"/>
      <scheme val="minor"/>
    </font>
    <font>
      <u/>
      <sz val="11"/>
      <color rgb="FF0000FF"/>
      <name val="Calibri"/>
      <family val="2"/>
      <scheme val="minor"/>
    </font>
    <font>
      <sz val="11"/>
      <color rgb="FF1F497D"/>
      <name val="Calibri"/>
      <family val="2"/>
      <scheme val="minor"/>
    </font>
    <font>
      <u/>
      <sz val="14"/>
      <color theme="10"/>
      <name val="Calibri"/>
      <family val="2"/>
      <scheme val="minor"/>
    </font>
    <font>
      <sz val="14"/>
      <name val="Calibri"/>
      <family val="2"/>
      <scheme val="minor"/>
    </font>
    <font>
      <sz val="14"/>
      <color theme="1"/>
      <name val="Calibri"/>
      <family val="2"/>
      <scheme val="minor"/>
    </font>
    <font>
      <sz val="8"/>
      <name val="Calibri"/>
      <family val="3"/>
      <charset val="129"/>
      <scheme val="minor"/>
    </font>
    <font>
      <sz val="11"/>
      <color rgb="FFFF0000"/>
      <name val="Calibri"/>
      <family val="3"/>
      <charset val="129"/>
      <scheme val="minor"/>
    </font>
  </fonts>
  <fills count="2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rgb="FFFF9300"/>
        <bgColor indexed="64"/>
      </patternFill>
    </fill>
    <fill>
      <patternFill patternType="solid">
        <fgColor rgb="FF30FA41"/>
        <bgColor indexed="64"/>
      </patternFill>
    </fill>
    <fill>
      <patternFill patternType="solid">
        <fgColor rgb="FF941100"/>
        <bgColor indexed="64"/>
      </patternFill>
    </fill>
    <fill>
      <patternFill patternType="solid">
        <fgColor rgb="FFFF2600"/>
        <bgColor indexed="64"/>
      </patternFill>
    </fill>
    <fill>
      <patternFill patternType="solid">
        <fgColor rgb="FFFFFFFF"/>
        <bgColor rgb="FF000000"/>
      </patternFill>
    </fill>
    <fill>
      <patternFill patternType="solid">
        <fgColor theme="0" tint="-0.34998626667073579"/>
        <bgColor indexed="64"/>
      </patternFill>
    </fill>
    <fill>
      <patternFill patternType="solid">
        <fgColor rgb="FF00FC7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rgb="FF000000"/>
      </patternFill>
    </fill>
    <fill>
      <patternFill patternType="solid">
        <fgColor theme="6" tint="0.59999389629810485"/>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FFFFF"/>
        <bgColor indexed="64"/>
      </patternFill>
    </fill>
    <fill>
      <patternFill patternType="solid">
        <fgColor rgb="FFF2F2F2"/>
        <bgColor indexed="64"/>
      </patternFill>
    </fill>
  </fills>
  <borders count="7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medium">
        <color theme="1"/>
      </right>
      <top style="medium">
        <color indexed="64"/>
      </top>
      <bottom style="medium">
        <color theme="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theme="1"/>
      </left>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theme="1"/>
      </right>
      <top/>
      <bottom/>
      <diagonal/>
    </border>
    <border>
      <left style="medium">
        <color rgb="FF000000"/>
      </left>
      <right style="medium">
        <color rgb="FF000000"/>
      </right>
      <top style="medium">
        <color rgb="FF000000"/>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theme="1"/>
      </left>
      <right style="thin">
        <color theme="1"/>
      </right>
      <top style="thin">
        <color theme="1"/>
      </top>
      <bottom style="thin">
        <color theme="1"/>
      </bottom>
      <diagonal/>
    </border>
    <border>
      <left/>
      <right/>
      <top/>
      <bottom style="thin">
        <color theme="1"/>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medium">
        <color theme="1"/>
      </top>
      <bottom style="medium">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rgb="FF000000"/>
      </left>
      <right style="medium">
        <color rgb="FF000000"/>
      </right>
      <top style="medium">
        <color rgb="FF000000"/>
      </top>
      <bottom style="medium">
        <color rgb="FF000000"/>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rgb="FF000000"/>
      </bottom>
      <diagonal/>
    </border>
  </borders>
  <cellStyleXfs count="3">
    <xf numFmtId="0" fontId="0" fillId="0" borderId="0"/>
    <xf numFmtId="0" fontId="28" fillId="0" borderId="0" applyNumberFormat="0" applyFill="0" applyBorder="0" applyAlignment="0" applyProtection="0"/>
    <xf numFmtId="9" fontId="30" fillId="0" borderId="0" applyFont="0" applyFill="0" applyBorder="0" applyAlignment="0" applyProtection="0"/>
  </cellStyleXfs>
  <cellXfs count="491">
    <xf numFmtId="0" fontId="0" fillId="0" borderId="0" xfId="0"/>
    <xf numFmtId="0" fontId="11" fillId="3" borderId="7"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0" fillId="3" borderId="0" xfId="0" applyFill="1"/>
    <xf numFmtId="0" fontId="0" fillId="3" borderId="0" xfId="0" applyFill="1" applyAlignment="1">
      <alignment horizontal="left" wrapText="1"/>
    </xf>
    <xf numFmtId="0" fontId="0" fillId="3" borderId="0" xfId="0" applyFill="1" applyAlignment="1">
      <alignment wrapText="1"/>
    </xf>
    <xf numFmtId="0" fontId="9" fillId="3" borderId="0" xfId="0" applyFont="1" applyFill="1" applyAlignment="1">
      <alignment horizontal="left" wrapText="1"/>
    </xf>
    <xf numFmtId="0" fontId="9" fillId="3" borderId="0" xfId="0" applyFont="1" applyFill="1" applyAlignment="1">
      <alignment wrapText="1"/>
    </xf>
    <xf numFmtId="0" fontId="8" fillId="3" borderId="29" xfId="0" applyFont="1" applyFill="1" applyBorder="1" applyAlignment="1">
      <alignment horizontal="center" wrapText="1"/>
    </xf>
    <xf numFmtId="0" fontId="8" fillId="3" borderId="0" xfId="0" applyFont="1" applyFill="1"/>
    <xf numFmtId="0" fontId="0" fillId="3" borderId="0" xfId="0" applyFill="1" applyAlignment="1">
      <alignment horizontal="left" vertical="center" wrapText="1"/>
    </xf>
    <xf numFmtId="0" fontId="11" fillId="3" borderId="0" xfId="0" applyFont="1" applyFill="1" applyAlignment="1">
      <alignment horizontal="center" wrapText="1"/>
    </xf>
    <xf numFmtId="0" fontId="7" fillId="3" borderId="6" xfId="0" applyFont="1" applyFill="1" applyBorder="1" applyAlignment="1">
      <alignment wrapText="1"/>
    </xf>
    <xf numFmtId="0" fontId="11" fillId="3" borderId="1" xfId="0" applyFont="1" applyFill="1" applyBorder="1" applyAlignment="1">
      <alignment horizontal="center" wrapText="1"/>
    </xf>
    <xf numFmtId="0" fontId="7" fillId="3" borderId="0" xfId="0" applyFont="1" applyFill="1" applyAlignment="1">
      <alignment horizontal="center"/>
    </xf>
    <xf numFmtId="0" fontId="14" fillId="4" borderId="26" xfId="0" applyFont="1" applyFill="1" applyBorder="1" applyAlignment="1">
      <alignment horizontal="center" vertical="center" wrapText="1"/>
    </xf>
    <xf numFmtId="0" fontId="14" fillId="4" borderId="1" xfId="0" applyFont="1" applyFill="1" applyBorder="1" applyAlignment="1">
      <alignment wrapText="1"/>
    </xf>
    <xf numFmtId="1" fontId="14" fillId="4" borderId="3" xfId="0" applyNumberFormat="1" applyFont="1" applyFill="1" applyBorder="1" applyAlignment="1">
      <alignment horizontal="center" wrapText="1"/>
    </xf>
    <xf numFmtId="0" fontId="14" fillId="5" borderId="28" xfId="0" applyFont="1" applyFill="1" applyBorder="1" applyAlignment="1">
      <alignment horizontal="center" vertical="center" wrapText="1"/>
    </xf>
    <xf numFmtId="1" fontId="14" fillId="5" borderId="3" xfId="0" applyNumberFormat="1" applyFont="1" applyFill="1" applyBorder="1" applyAlignment="1">
      <alignment horizontal="center" vertical="center" wrapText="1"/>
    </xf>
    <xf numFmtId="0" fontId="14" fillId="5" borderId="1" xfId="0" applyFont="1" applyFill="1" applyBorder="1" applyAlignment="1">
      <alignment wrapText="1"/>
    </xf>
    <xf numFmtId="0" fontId="14" fillId="2" borderId="3"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10" fillId="3" borderId="0" xfId="0" applyFont="1" applyFill="1" applyAlignment="1">
      <alignment horizontal="center" vertical="center" wrapText="1"/>
    </xf>
    <xf numFmtId="0" fontId="0" fillId="3" borderId="8" xfId="0" applyFill="1" applyBorder="1"/>
    <xf numFmtId="0" fontId="0" fillId="3" borderId="5" xfId="0" applyFill="1" applyBorder="1"/>
    <xf numFmtId="0" fontId="0" fillId="3" borderId="30" xfId="0" applyFill="1" applyBorder="1"/>
    <xf numFmtId="0" fontId="0" fillId="3" borderId="4" xfId="0" applyFill="1" applyBorder="1"/>
    <xf numFmtId="0" fontId="14" fillId="6" borderId="3" xfId="0" applyFont="1" applyFill="1" applyBorder="1" applyAlignment="1">
      <alignment horizontal="center" vertical="center" wrapText="1"/>
    </xf>
    <xf numFmtId="0" fontId="15" fillId="3" borderId="0" xfId="0" applyFont="1" applyFill="1" applyAlignment="1">
      <alignment vertical="top" wrapText="1"/>
    </xf>
    <xf numFmtId="0" fontId="20" fillId="3" borderId="0" xfId="0" applyFont="1" applyFill="1" applyAlignment="1">
      <alignment wrapText="1"/>
    </xf>
    <xf numFmtId="0" fontId="20" fillId="3" borderId="0" xfId="0" applyFont="1" applyFill="1" applyAlignment="1">
      <alignment vertical="top" wrapText="1"/>
    </xf>
    <xf numFmtId="0" fontId="0" fillId="3" borderId="0" xfId="0" applyFill="1" applyAlignment="1">
      <alignment vertical="top" wrapText="1"/>
    </xf>
    <xf numFmtId="0" fontId="0" fillId="3" borderId="0" xfId="0" applyFill="1" applyAlignment="1">
      <alignment vertical="center" wrapText="1"/>
    </xf>
    <xf numFmtId="0" fontId="14" fillId="7"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23" fillId="4" borderId="2" xfId="0" applyFont="1" applyFill="1" applyBorder="1" applyAlignment="1">
      <alignment wrapText="1"/>
    </xf>
    <xf numFmtId="0" fontId="0" fillId="4" borderId="8" xfId="0" applyFill="1" applyBorder="1" applyAlignment="1">
      <alignment wrapText="1"/>
    </xf>
    <xf numFmtId="0" fontId="11" fillId="0" borderId="7" xfId="0" applyFont="1" applyBorder="1" applyAlignment="1">
      <alignment horizontal="center" vertical="center" wrapText="1"/>
    </xf>
    <xf numFmtId="0" fontId="0" fillId="3" borderId="33" xfId="0" applyFill="1" applyBorder="1"/>
    <xf numFmtId="0" fontId="0" fillId="3" borderId="31" xfId="0" applyFill="1" applyBorder="1"/>
    <xf numFmtId="0" fontId="14" fillId="9"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25" fillId="3" borderId="31" xfId="0" applyFont="1" applyFill="1" applyBorder="1" applyAlignment="1">
      <alignment wrapText="1"/>
    </xf>
    <xf numFmtId="0" fontId="0" fillId="3" borderId="0" xfId="0" applyFill="1" applyAlignment="1">
      <alignment vertical="center"/>
    </xf>
    <xf numFmtId="0" fontId="0" fillId="3" borderId="8" xfId="0" applyFill="1" applyBorder="1" applyAlignment="1">
      <alignment vertical="center"/>
    </xf>
    <xf numFmtId="0" fontId="0" fillId="3" borderId="5" xfId="0" applyFill="1" applyBorder="1" applyAlignment="1">
      <alignment vertical="center"/>
    </xf>
    <xf numFmtId="0" fontId="0" fillId="3" borderId="9" xfId="0" applyFill="1" applyBorder="1"/>
    <xf numFmtId="0" fontId="31" fillId="0" borderId="0" xfId="0" applyFont="1" applyAlignment="1">
      <alignment wrapText="1"/>
    </xf>
    <xf numFmtId="0" fontId="4" fillId="3" borderId="0" xfId="0" applyFont="1" applyFill="1"/>
    <xf numFmtId="0" fontId="7" fillId="3" borderId="0" xfId="0" applyFont="1" applyFill="1" applyAlignment="1">
      <alignment vertical="top" wrapText="1"/>
    </xf>
    <xf numFmtId="0" fontId="7" fillId="3" borderId="0" xfId="0" applyFont="1" applyFill="1"/>
    <xf numFmtId="0" fontId="11" fillId="3" borderId="17" xfId="0" applyFont="1" applyFill="1" applyBorder="1" applyAlignment="1">
      <alignment horizontal="center" vertical="center" wrapText="1"/>
    </xf>
    <xf numFmtId="0" fontId="32" fillId="0" borderId="0" xfId="0" applyFont="1"/>
    <xf numFmtId="0" fontId="32" fillId="3" borderId="0" xfId="0" applyFont="1" applyFill="1"/>
    <xf numFmtId="0" fontId="33" fillId="3" borderId="0" xfId="0" applyFont="1" applyFill="1"/>
    <xf numFmtId="0" fontId="34" fillId="3" borderId="1" xfId="0" applyFont="1" applyFill="1" applyBorder="1" applyAlignment="1">
      <alignment vertical="top" wrapText="1"/>
    </xf>
    <xf numFmtId="0" fontId="8" fillId="3" borderId="0" xfId="0" applyFont="1" applyFill="1" applyAlignment="1">
      <alignment horizontal="center" wrapText="1"/>
    </xf>
    <xf numFmtId="49" fontId="21" fillId="3" borderId="2" xfId="0" applyNumberFormat="1" applyFont="1" applyFill="1" applyBorder="1" applyAlignment="1">
      <alignment horizontal="center" vertical="center" wrapText="1"/>
    </xf>
    <xf numFmtId="9" fontId="0" fillId="0" borderId="0" xfId="0" applyNumberFormat="1"/>
    <xf numFmtId="0" fontId="41" fillId="3" borderId="0" xfId="0" applyFont="1" applyFill="1" applyAlignment="1">
      <alignment vertical="top" wrapText="1"/>
    </xf>
    <xf numFmtId="0" fontId="28" fillId="0" borderId="0" xfId="1" applyAlignment="1">
      <alignment wrapText="1"/>
    </xf>
    <xf numFmtId="0" fontId="39" fillId="3" borderId="0" xfId="0" applyFont="1" applyFill="1" applyAlignment="1">
      <alignment vertical="center"/>
    </xf>
    <xf numFmtId="0" fontId="39" fillId="3" borderId="0" xfId="0" applyFont="1" applyFill="1" applyAlignment="1">
      <alignment wrapText="1"/>
    </xf>
    <xf numFmtId="0" fontId="43" fillId="3" borderId="3" xfId="0" applyFont="1" applyFill="1" applyBorder="1" applyAlignment="1">
      <alignment vertical="top" wrapText="1"/>
    </xf>
    <xf numFmtId="0" fontId="28" fillId="3" borderId="0" xfId="1" applyFill="1" applyAlignment="1">
      <alignment horizontal="justify" vertical="center"/>
    </xf>
    <xf numFmtId="0" fontId="28" fillId="3" borderId="0" xfId="1" applyFill="1" applyAlignment="1">
      <alignment wrapText="1"/>
    </xf>
    <xf numFmtId="0" fontId="37" fillId="3" borderId="0" xfId="0" applyFont="1" applyFill="1"/>
    <xf numFmtId="0" fontId="39" fillId="3" borderId="0" xfId="0" applyFont="1" applyFill="1"/>
    <xf numFmtId="0" fontId="39" fillId="0" borderId="0" xfId="0" applyFont="1" applyAlignment="1">
      <alignment wrapText="1"/>
    </xf>
    <xf numFmtId="0" fontId="47" fillId="3" borderId="0" xfId="0" applyFont="1" applyFill="1" applyAlignment="1">
      <alignment wrapText="1"/>
    </xf>
    <xf numFmtId="0" fontId="45" fillId="3" borderId="0" xfId="0" applyFont="1" applyFill="1" applyAlignment="1">
      <alignment wrapText="1"/>
    </xf>
    <xf numFmtId="0" fontId="48" fillId="3" borderId="0" xfId="0" applyFont="1" applyFill="1" applyAlignment="1">
      <alignment horizontal="center" wrapText="1"/>
    </xf>
    <xf numFmtId="0" fontId="45" fillId="0" borderId="0" xfId="0" applyFont="1" applyAlignment="1">
      <alignment horizontal="left" wrapText="1"/>
    </xf>
    <xf numFmtId="0" fontId="50" fillId="3" borderId="3" xfId="0" applyFont="1" applyFill="1" applyBorder="1" applyAlignment="1">
      <alignment vertical="top" wrapText="1"/>
    </xf>
    <xf numFmtId="0" fontId="43" fillId="3" borderId="9" xfId="0" applyFont="1" applyFill="1" applyBorder="1" applyAlignment="1">
      <alignment vertical="top" wrapText="1"/>
    </xf>
    <xf numFmtId="0" fontId="46" fillId="0" borderId="0" xfId="0" applyFont="1" applyAlignment="1">
      <alignment wrapText="1"/>
    </xf>
    <xf numFmtId="0" fontId="34" fillId="0" borderId="1" xfId="0" applyFont="1" applyBorder="1" applyAlignment="1">
      <alignment wrapText="1"/>
    </xf>
    <xf numFmtId="0" fontId="23" fillId="4" borderId="9" xfId="0" applyFont="1" applyFill="1" applyBorder="1" applyAlignment="1">
      <alignment horizontal="center" wrapText="1"/>
    </xf>
    <xf numFmtId="0" fontId="23" fillId="4" borderId="4" xfId="0" applyFont="1" applyFill="1" applyBorder="1" applyAlignment="1">
      <alignment horizontal="center" wrapText="1"/>
    </xf>
    <xf numFmtId="0" fontId="20" fillId="3" borderId="32" xfId="0" applyFont="1" applyFill="1" applyBorder="1" applyAlignment="1">
      <alignment wrapText="1"/>
    </xf>
    <xf numFmtId="0" fontId="0" fillId="3" borderId="32" xfId="0" applyFill="1" applyBorder="1" applyAlignment="1">
      <alignment wrapText="1"/>
    </xf>
    <xf numFmtId="0" fontId="0" fillId="3" borderId="52" xfId="0" applyFill="1" applyBorder="1"/>
    <xf numFmtId="0" fontId="0" fillId="3" borderId="53" xfId="0" applyFill="1" applyBorder="1"/>
    <xf numFmtId="0" fontId="0" fillId="3" borderId="36" xfId="0" applyFill="1" applyBorder="1"/>
    <xf numFmtId="0" fontId="0" fillId="3" borderId="40" xfId="0" applyFill="1" applyBorder="1"/>
    <xf numFmtId="0" fontId="0" fillId="3" borderId="54" xfId="0" applyFill="1" applyBorder="1"/>
    <xf numFmtId="0" fontId="0" fillId="3" borderId="55" xfId="0" applyFill="1" applyBorder="1"/>
    <xf numFmtId="0" fontId="0" fillId="3" borderId="56" xfId="0" applyFill="1" applyBorder="1"/>
    <xf numFmtId="0" fontId="49" fillId="3" borderId="50" xfId="0" applyFont="1" applyFill="1" applyBorder="1"/>
    <xf numFmtId="0" fontId="24" fillId="3" borderId="0" xfId="0" applyFont="1" applyFill="1" applyAlignment="1">
      <alignment horizontal="left" vertical="center" wrapText="1"/>
    </xf>
    <xf numFmtId="1" fontId="14" fillId="3" borderId="0" xfId="0" applyNumberFormat="1" applyFont="1" applyFill="1" applyAlignment="1">
      <alignment horizontal="center" vertical="center" wrapText="1"/>
    </xf>
    <xf numFmtId="0" fontId="24" fillId="3" borderId="36" xfId="0" applyFont="1" applyFill="1" applyBorder="1" applyAlignment="1">
      <alignment horizontal="left"/>
    </xf>
    <xf numFmtId="0" fontId="24" fillId="3" borderId="0" xfId="0" applyFont="1" applyFill="1" applyAlignment="1">
      <alignment horizontal="left"/>
    </xf>
    <xf numFmtId="0" fontId="24" fillId="3" borderId="0" xfId="0" applyFont="1" applyFill="1"/>
    <xf numFmtId="0" fontId="14" fillId="3" borderId="52" xfId="0" applyFont="1" applyFill="1" applyBorder="1" applyAlignment="1">
      <alignment horizontal="center" vertical="center" wrapText="1"/>
    </xf>
    <xf numFmtId="0" fontId="24" fillId="3" borderId="36" xfId="0" applyFont="1" applyFill="1" applyBorder="1" applyAlignment="1">
      <alignment horizontal="left" vertical="center" wrapText="1"/>
    </xf>
    <xf numFmtId="0" fontId="61" fillId="3" borderId="0" xfId="0" applyFont="1" applyFill="1"/>
    <xf numFmtId="0" fontId="24" fillId="3" borderId="63" xfId="0" applyFont="1" applyFill="1" applyBorder="1" applyAlignment="1">
      <alignment horizontal="center"/>
    </xf>
    <xf numFmtId="0" fontId="24" fillId="3" borderId="40" xfId="0" applyFont="1" applyFill="1" applyBorder="1" applyAlignment="1">
      <alignment horizontal="center"/>
    </xf>
    <xf numFmtId="1" fontId="24" fillId="3" borderId="63" xfId="0" applyNumberFormat="1" applyFont="1" applyFill="1" applyBorder="1" applyAlignment="1">
      <alignment horizontal="center"/>
    </xf>
    <xf numFmtId="0" fontId="0" fillId="3" borderId="51" xfId="0" applyFill="1" applyBorder="1" applyAlignment="1">
      <alignment horizontal="left"/>
    </xf>
    <xf numFmtId="0" fontId="0" fillId="3" borderId="59" xfId="0" applyFill="1" applyBorder="1" applyAlignment="1">
      <alignment horizontal="left"/>
    </xf>
    <xf numFmtId="1" fontId="62" fillId="0" borderId="64" xfId="0" applyNumberFormat="1" applyFont="1" applyBorder="1" applyAlignment="1">
      <alignment horizontal="center" vertical="center" wrapText="1"/>
    </xf>
    <xf numFmtId="0" fontId="14" fillId="12" borderId="3" xfId="0" applyFont="1" applyFill="1" applyBorder="1" applyAlignment="1">
      <alignment horizontal="center" vertical="center" wrapText="1"/>
    </xf>
    <xf numFmtId="0" fontId="49" fillId="3" borderId="50" xfId="0" applyFont="1" applyFill="1" applyBorder="1" applyAlignment="1">
      <alignment wrapText="1"/>
    </xf>
    <xf numFmtId="0" fontId="9" fillId="3" borderId="0" xfId="0" applyFont="1" applyFill="1" applyAlignment="1">
      <alignment horizontal="center" vertical="center" wrapText="1"/>
    </xf>
    <xf numFmtId="0" fontId="8" fillId="3" borderId="0" xfId="0" applyFont="1" applyFill="1" applyAlignment="1">
      <alignment vertical="top" wrapText="1"/>
    </xf>
    <xf numFmtId="0" fontId="36" fillId="3" borderId="0" xfId="0" applyFont="1" applyFill="1" applyAlignment="1">
      <alignment vertical="top" wrapText="1"/>
    </xf>
    <xf numFmtId="0" fontId="14" fillId="4" borderId="38" xfId="0" applyFont="1" applyFill="1" applyBorder="1" applyAlignment="1">
      <alignment horizontal="left" vertical="center" wrapText="1"/>
    </xf>
    <xf numFmtId="0" fontId="55" fillId="3" borderId="7" xfId="0" applyFont="1" applyFill="1" applyBorder="1" applyAlignment="1">
      <alignment horizontal="center" vertical="center" wrapText="1"/>
    </xf>
    <xf numFmtId="0" fontId="58" fillId="10" borderId="7" xfId="0" applyFont="1" applyFill="1" applyBorder="1" applyAlignment="1">
      <alignment horizontal="center" vertical="center" wrapText="1"/>
    </xf>
    <xf numFmtId="0" fontId="0" fillId="3" borderId="35" xfId="0" applyFill="1" applyBorder="1" applyAlignment="1">
      <alignment vertical="top" wrapText="1"/>
    </xf>
    <xf numFmtId="0" fontId="0" fillId="3" borderId="35" xfId="0" applyFill="1" applyBorder="1" applyAlignment="1">
      <alignment horizontal="left" vertical="center" wrapText="1"/>
    </xf>
    <xf numFmtId="0" fontId="0" fillId="3" borderId="35" xfId="0" applyFill="1" applyBorder="1" applyAlignment="1">
      <alignment horizontal="left" vertical="top" wrapText="1"/>
    </xf>
    <xf numFmtId="0" fontId="14" fillId="4" borderId="33" xfId="0" applyFont="1" applyFill="1" applyBorder="1" applyAlignment="1">
      <alignment horizontal="center" vertical="center" wrapText="1"/>
    </xf>
    <xf numFmtId="0" fontId="0" fillId="3" borderId="67" xfId="0" applyFill="1" applyBorder="1" applyAlignment="1">
      <alignment wrapText="1"/>
    </xf>
    <xf numFmtId="0" fontId="6" fillId="3" borderId="66" xfId="0" applyFont="1" applyFill="1" applyBorder="1" applyAlignment="1">
      <alignment horizontal="center" vertical="top" wrapText="1"/>
    </xf>
    <xf numFmtId="0" fontId="26" fillId="3" borderId="67" xfId="0" applyFont="1" applyFill="1" applyBorder="1" applyAlignment="1">
      <alignment wrapText="1"/>
    </xf>
    <xf numFmtId="0" fontId="5" fillId="3" borderId="67" xfId="0" applyFont="1" applyFill="1" applyBorder="1" applyAlignment="1">
      <alignment horizontal="left" vertical="top" wrapText="1"/>
    </xf>
    <xf numFmtId="0" fontId="5" fillId="0" borderId="67" xfId="0" applyFont="1" applyBorder="1" applyAlignment="1">
      <alignment wrapText="1"/>
    </xf>
    <xf numFmtId="0" fontId="6" fillId="3" borderId="67" xfId="0" applyFont="1" applyFill="1" applyBorder="1" applyAlignment="1">
      <alignment horizontal="center" vertical="top" wrapText="1"/>
    </xf>
    <xf numFmtId="0" fontId="35" fillId="3" borderId="67" xfId="0" applyFont="1" applyFill="1" applyBorder="1" applyAlignment="1">
      <alignment wrapText="1"/>
    </xf>
    <xf numFmtId="0" fontId="12" fillId="0" borderId="67" xfId="0" applyFont="1" applyBorder="1" applyAlignment="1">
      <alignment vertical="top" wrapText="1"/>
    </xf>
    <xf numFmtId="0" fontId="0" fillId="3" borderId="67" xfId="0" applyFill="1" applyBorder="1" applyAlignment="1">
      <alignment vertical="center" wrapText="1"/>
    </xf>
    <xf numFmtId="0" fontId="5" fillId="3" borderId="67" xfId="0" applyFont="1" applyFill="1" applyBorder="1" applyAlignment="1">
      <alignment horizontal="center" vertical="top" wrapText="1"/>
    </xf>
    <xf numFmtId="0" fontId="0" fillId="0" borderId="67" xfId="0" applyBorder="1" applyAlignment="1">
      <alignment wrapText="1"/>
    </xf>
    <xf numFmtId="0" fontId="28" fillId="3" borderId="67" xfId="1" applyFill="1" applyBorder="1" applyAlignment="1">
      <alignment wrapText="1"/>
    </xf>
    <xf numFmtId="0" fontId="5" fillId="3" borderId="67" xfId="0" applyFont="1" applyFill="1" applyBorder="1" applyAlignment="1">
      <alignment vertical="top" wrapText="1"/>
    </xf>
    <xf numFmtId="0" fontId="0" fillId="3" borderId="42" xfId="0" applyFill="1" applyBorder="1" applyAlignment="1">
      <alignment wrapText="1"/>
    </xf>
    <xf numFmtId="0" fontId="11" fillId="3" borderId="15"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55" fillId="3" borderId="20"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8" fillId="3" borderId="0" xfId="0" applyFont="1" applyFill="1" applyAlignment="1">
      <alignment horizontal="center" vertical="center" wrapText="1"/>
    </xf>
    <xf numFmtId="0" fontId="14" fillId="4" borderId="32" xfId="0" applyFont="1" applyFill="1" applyBorder="1" applyAlignment="1">
      <alignment vertical="center" wrapText="1"/>
    </xf>
    <xf numFmtId="0" fontId="0" fillId="3" borderId="45"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46" xfId="0" applyFill="1" applyBorder="1" applyAlignment="1">
      <alignment horizontal="center" vertical="center" wrapText="1"/>
    </xf>
    <xf numFmtId="0" fontId="12" fillId="3" borderId="35" xfId="0" applyFont="1" applyFill="1" applyBorder="1" applyAlignment="1">
      <alignment horizontal="center" vertical="center" wrapText="1"/>
    </xf>
    <xf numFmtId="0" fontId="0" fillId="3" borderId="37" xfId="0" applyFill="1" applyBorder="1" applyAlignment="1">
      <alignment horizontal="center" vertical="center" wrapText="1"/>
    </xf>
    <xf numFmtId="0" fontId="57" fillId="10" borderId="35" xfId="0" applyFont="1" applyFill="1" applyBorder="1" applyAlignment="1">
      <alignment horizontal="center" vertical="center" wrapText="1"/>
    </xf>
    <xf numFmtId="0" fontId="53" fillId="0" borderId="67" xfId="1" applyFont="1" applyBorder="1" applyAlignment="1">
      <alignment vertical="top" wrapText="1"/>
    </xf>
    <xf numFmtId="0" fontId="0" fillId="0" borderId="35" xfId="0" applyBorder="1" applyAlignment="1">
      <alignment horizontal="center" vertical="center" wrapText="1"/>
    </xf>
    <xf numFmtId="0" fontId="11" fillId="0" borderId="12" xfId="0" applyFont="1" applyBorder="1" applyAlignment="1">
      <alignment horizontal="center" vertical="center" wrapText="1"/>
    </xf>
    <xf numFmtId="0" fontId="11" fillId="0" borderId="20" xfId="0" applyFont="1" applyBorder="1" applyAlignment="1">
      <alignment horizontal="center" vertical="center" wrapText="1"/>
    </xf>
    <xf numFmtId="0" fontId="5" fillId="0" borderId="67" xfId="0" applyFont="1" applyBorder="1" applyAlignment="1">
      <alignment horizontal="center" vertical="top" wrapText="1"/>
    </xf>
    <xf numFmtId="0" fontId="0" fillId="3" borderId="16" xfId="0" applyFill="1" applyBorder="1" applyAlignment="1">
      <alignment wrapText="1"/>
    </xf>
    <xf numFmtId="0" fontId="11" fillId="3" borderId="68" xfId="0" applyFont="1" applyFill="1" applyBorder="1" applyAlignment="1">
      <alignment horizontal="center" vertical="center" wrapText="1"/>
    </xf>
    <xf numFmtId="0" fontId="11" fillId="3" borderId="69" xfId="0" applyFont="1" applyFill="1" applyBorder="1" applyAlignment="1">
      <alignment horizontal="center" vertical="center" wrapText="1"/>
    </xf>
    <xf numFmtId="0" fontId="0" fillId="3" borderId="35" xfId="0" applyFill="1" applyBorder="1" applyAlignment="1">
      <alignment wrapText="1"/>
    </xf>
    <xf numFmtId="0" fontId="0" fillId="0" borderId="0" xfId="0" applyAlignment="1">
      <alignment vertical="top" wrapText="1"/>
    </xf>
    <xf numFmtId="0" fontId="65" fillId="3" borderId="0" xfId="0" applyFont="1" applyFill="1" applyAlignment="1">
      <alignment wrapText="1"/>
    </xf>
    <xf numFmtId="0" fontId="14" fillId="4" borderId="38" xfId="0" applyFont="1" applyFill="1" applyBorder="1" applyAlignment="1">
      <alignment horizontal="center" vertical="center" wrapText="1"/>
    </xf>
    <xf numFmtId="0" fontId="0" fillId="3" borderId="2" xfId="0" applyFill="1" applyBorder="1" applyAlignment="1">
      <alignment horizontal="center" vertical="center" wrapText="1"/>
    </xf>
    <xf numFmtId="0" fontId="28" fillId="3" borderId="0" xfId="1" applyFill="1" applyBorder="1" applyAlignment="1">
      <alignment vertical="top" wrapText="1"/>
    </xf>
    <xf numFmtId="0" fontId="0" fillId="3" borderId="8" xfId="0" applyFill="1" applyBorder="1" applyAlignment="1">
      <alignment wrapText="1"/>
    </xf>
    <xf numFmtId="0" fontId="0" fillId="3" borderId="5" xfId="0" applyFill="1" applyBorder="1" applyAlignment="1">
      <alignment wrapText="1"/>
    </xf>
    <xf numFmtId="0" fontId="20" fillId="3" borderId="0" xfId="0" applyFont="1" applyFill="1" applyAlignment="1">
      <alignment horizontal="right" vertical="top" wrapText="1"/>
    </xf>
    <xf numFmtId="0" fontId="0" fillId="3" borderId="0" xfId="0" applyFill="1" applyAlignment="1">
      <alignment horizontal="right" vertical="top" wrapText="1"/>
    </xf>
    <xf numFmtId="0" fontId="34" fillId="0" borderId="1" xfId="0" applyFont="1" applyBorder="1" applyAlignment="1">
      <alignment vertical="top" wrapText="1"/>
    </xf>
    <xf numFmtId="0" fontId="53" fillId="3" borderId="67" xfId="1" applyFont="1" applyFill="1" applyBorder="1" applyAlignment="1">
      <alignment vertical="top" wrapText="1"/>
    </xf>
    <xf numFmtId="0" fontId="53" fillId="3" borderId="67" xfId="1" applyFont="1" applyFill="1" applyBorder="1" applyAlignment="1">
      <alignment horizontal="left" vertical="top" wrapText="1"/>
    </xf>
    <xf numFmtId="0" fontId="0" fillId="3" borderId="35" xfId="0" applyFill="1" applyBorder="1" applyAlignment="1">
      <alignment horizontal="center" vertical="top" wrapText="1"/>
    </xf>
    <xf numFmtId="0" fontId="11" fillId="3" borderId="12" xfId="0" applyFont="1" applyFill="1" applyBorder="1" applyAlignment="1">
      <alignment horizontal="center" vertical="top" wrapText="1"/>
    </xf>
    <xf numFmtId="0" fontId="11" fillId="3" borderId="7" xfId="0" applyFont="1" applyFill="1" applyBorder="1" applyAlignment="1">
      <alignment horizontal="center" vertical="top" wrapText="1"/>
    </xf>
    <xf numFmtId="0" fontId="11" fillId="3" borderId="20" xfId="0" applyFont="1" applyFill="1" applyBorder="1" applyAlignment="1">
      <alignment horizontal="center" vertical="top" wrapText="1"/>
    </xf>
    <xf numFmtId="0" fontId="32" fillId="0" borderId="0" xfId="0" applyFont="1" applyAlignment="1">
      <alignment vertical="top"/>
    </xf>
    <xf numFmtId="0" fontId="9" fillId="3" borderId="0" xfId="0" applyFont="1" applyFill="1" applyAlignment="1">
      <alignment horizontal="center" vertical="top" wrapText="1"/>
    </xf>
    <xf numFmtId="0" fontId="12" fillId="3" borderId="0" xfId="0" applyFont="1" applyFill="1" applyAlignment="1">
      <alignment wrapText="1"/>
    </xf>
    <xf numFmtId="0" fontId="55" fillId="3" borderId="12" xfId="0" applyFont="1" applyFill="1" applyBorder="1" applyAlignment="1">
      <alignment horizontal="center" vertical="center" wrapText="1"/>
    </xf>
    <xf numFmtId="0" fontId="71" fillId="3" borderId="0" xfId="1" applyFont="1" applyFill="1" applyAlignment="1">
      <alignment wrapText="1"/>
    </xf>
    <xf numFmtId="0" fontId="12" fillId="3" borderId="0" xfId="0" applyFont="1" applyFill="1" applyAlignment="1">
      <alignment horizontal="left"/>
    </xf>
    <xf numFmtId="0" fontId="0" fillId="3" borderId="67" xfId="0" applyFill="1" applyBorder="1" applyAlignment="1">
      <alignment vertical="top" wrapText="1"/>
    </xf>
    <xf numFmtId="0" fontId="53" fillId="10" borderId="67" xfId="1" applyFont="1" applyFill="1" applyBorder="1" applyAlignment="1">
      <alignment horizontal="left" vertical="top" wrapText="1"/>
    </xf>
    <xf numFmtId="0" fontId="36" fillId="3" borderId="0" xfId="0" applyFont="1" applyFill="1" applyAlignment="1">
      <alignment horizontal="left" vertical="top" wrapText="1"/>
    </xf>
    <xf numFmtId="0" fontId="69" fillId="3" borderId="0" xfId="0" applyFont="1" applyFill="1"/>
    <xf numFmtId="0" fontId="36" fillId="3" borderId="0" xfId="0" applyFont="1" applyFill="1" applyAlignment="1">
      <alignment horizontal="left" wrapText="1"/>
    </xf>
    <xf numFmtId="0" fontId="9" fillId="3" borderId="0" xfId="0" applyFont="1" applyFill="1" applyAlignment="1">
      <alignment horizontal="left" vertical="top" wrapText="1"/>
    </xf>
    <xf numFmtId="0" fontId="75" fillId="3" borderId="35" xfId="0" applyFont="1" applyFill="1" applyBorder="1" applyAlignment="1">
      <alignment vertical="top" wrapText="1"/>
    </xf>
    <xf numFmtId="0" fontId="75" fillId="3" borderId="45" xfId="0" applyFont="1" applyFill="1" applyBorder="1" applyAlignment="1">
      <alignment wrapText="1"/>
    </xf>
    <xf numFmtId="0" fontId="76" fillId="3" borderId="0" xfId="0" applyFont="1" applyFill="1" applyAlignment="1">
      <alignment vertical="top" wrapText="1"/>
    </xf>
    <xf numFmtId="0" fontId="12" fillId="3" borderId="0" xfId="0" applyFont="1" applyFill="1" applyAlignment="1">
      <alignment vertical="top" wrapText="1"/>
    </xf>
    <xf numFmtId="0" fontId="12" fillId="3" borderId="35" xfId="0" applyFont="1" applyFill="1" applyBorder="1" applyAlignment="1">
      <alignment horizontal="center" vertical="top" wrapText="1"/>
    </xf>
    <xf numFmtId="0" fontId="55" fillId="3" borderId="12" xfId="0" applyFont="1" applyFill="1" applyBorder="1" applyAlignment="1">
      <alignment horizontal="center" vertical="top" wrapText="1"/>
    </xf>
    <xf numFmtId="0" fontId="55" fillId="3" borderId="7" xfId="0" applyFont="1" applyFill="1" applyBorder="1" applyAlignment="1">
      <alignment horizontal="center" vertical="top" wrapText="1"/>
    </xf>
    <xf numFmtId="0" fontId="77" fillId="0" borderId="0" xfId="0" applyFont="1" applyAlignment="1">
      <alignment vertical="top"/>
    </xf>
    <xf numFmtId="0" fontId="12" fillId="3" borderId="0" xfId="0" applyFont="1" applyFill="1" applyAlignment="1">
      <alignment horizontal="center" vertical="top" wrapText="1"/>
    </xf>
    <xf numFmtId="0" fontId="55" fillId="3" borderId="69" xfId="0" applyFont="1" applyFill="1" applyBorder="1" applyAlignment="1">
      <alignment horizontal="center" vertical="top" wrapText="1"/>
    </xf>
    <xf numFmtId="0" fontId="12" fillId="0" borderId="7" xfId="0" applyFont="1" applyBorder="1" applyAlignment="1">
      <alignment vertical="top" wrapText="1"/>
    </xf>
    <xf numFmtId="0" fontId="10" fillId="0" borderId="12" xfId="0" applyFont="1" applyBorder="1" applyAlignment="1">
      <alignment vertical="center"/>
    </xf>
    <xf numFmtId="0" fontId="10" fillId="0" borderId="0" xfId="0" applyFont="1" applyAlignment="1">
      <alignment vertical="center"/>
    </xf>
    <xf numFmtId="16" fontId="0" fillId="0" borderId="0" xfId="0" applyNumberFormat="1"/>
    <xf numFmtId="0" fontId="50" fillId="0" borderId="3" xfId="0" applyFont="1" applyBorder="1" applyAlignment="1">
      <alignment vertical="top" wrapText="1"/>
    </xf>
    <xf numFmtId="0" fontId="0" fillId="0" borderId="0" xfId="0" applyAlignment="1">
      <alignment wrapText="1"/>
    </xf>
    <xf numFmtId="0" fontId="65" fillId="0" borderId="20" xfId="0" applyFont="1" applyBorder="1" applyAlignment="1">
      <alignment vertical="center" wrapText="1"/>
    </xf>
    <xf numFmtId="0" fontId="65" fillId="0" borderId="0" xfId="0" applyFont="1" applyAlignment="1">
      <alignment vertical="center" wrapText="1"/>
    </xf>
    <xf numFmtId="0" fontId="10" fillId="0" borderId="12" xfId="0" applyFont="1" applyBorder="1" applyAlignment="1">
      <alignment horizontal="left" vertical="top"/>
    </xf>
    <xf numFmtId="0" fontId="3" fillId="0" borderId="0" xfId="0" applyFont="1"/>
    <xf numFmtId="0" fontId="3" fillId="0" borderId="0" xfId="0" applyFont="1" applyAlignment="1">
      <alignment wrapText="1"/>
    </xf>
    <xf numFmtId="0" fontId="7" fillId="0" borderId="12" xfId="0" applyFont="1" applyBorder="1"/>
    <xf numFmtId="0" fontId="7" fillId="0" borderId="11" xfId="0" applyFont="1" applyBorder="1"/>
    <xf numFmtId="0" fontId="3" fillId="0" borderId="0" xfId="0" applyFont="1" applyAlignment="1">
      <alignment vertical="top" wrapText="1"/>
    </xf>
    <xf numFmtId="0" fontId="7" fillId="0" borderId="12" xfId="0" applyFont="1" applyBorder="1" applyAlignment="1">
      <alignment vertical="top" wrapText="1"/>
    </xf>
    <xf numFmtId="0" fontId="7" fillId="22" borderId="12" xfId="0" applyFont="1" applyFill="1" applyBorder="1" applyAlignment="1">
      <alignment vertical="top"/>
    </xf>
    <xf numFmtId="0" fontId="7" fillId="0" borderId="12" xfId="0" applyFont="1" applyBorder="1" applyAlignment="1">
      <alignment vertical="top"/>
    </xf>
    <xf numFmtId="0" fontId="7" fillId="0" borderId="11" xfId="0" applyFont="1" applyBorder="1" applyAlignment="1">
      <alignment vertical="top" wrapText="1"/>
    </xf>
    <xf numFmtId="0" fontId="3" fillId="0" borderId="7" xfId="0" applyFont="1" applyBorder="1" applyAlignment="1">
      <alignment vertical="top" wrapText="1"/>
    </xf>
    <xf numFmtId="0" fontId="27" fillId="3" borderId="0" xfId="0" applyFont="1" applyFill="1" applyAlignment="1">
      <alignment horizontal="left" vertical="top" wrapText="1" indent="1"/>
    </xf>
    <xf numFmtId="0" fontId="0" fillId="3" borderId="8" xfId="0" applyFill="1" applyBorder="1" applyAlignment="1">
      <alignment horizontal="left" vertical="top"/>
    </xf>
    <xf numFmtId="0" fontId="0" fillId="3" borderId="5" xfId="0" applyFill="1" applyBorder="1" applyAlignment="1">
      <alignment horizontal="left" vertical="top"/>
    </xf>
    <xf numFmtId="0" fontId="0" fillId="3" borderId="0" xfId="0" applyFill="1" applyAlignment="1">
      <alignment horizontal="left" vertical="top"/>
    </xf>
    <xf numFmtId="0" fontId="0" fillId="3" borderId="8" xfId="0" applyFill="1" applyBorder="1" applyAlignment="1">
      <alignment vertical="top"/>
    </xf>
    <xf numFmtId="0" fontId="0" fillId="3" borderId="5" xfId="0" applyFill="1" applyBorder="1" applyAlignment="1">
      <alignment vertical="top"/>
    </xf>
    <xf numFmtId="0" fontId="0" fillId="3" borderId="0" xfId="0" applyFill="1" applyAlignment="1">
      <alignment vertical="top"/>
    </xf>
    <xf numFmtId="0" fontId="0" fillId="0" borderId="8" xfId="0" applyBorder="1"/>
    <xf numFmtId="0" fontId="80" fillId="4" borderId="1" xfId="0" applyFont="1" applyFill="1" applyBorder="1" applyAlignment="1">
      <alignment vertical="center" wrapText="1"/>
    </xf>
    <xf numFmtId="0" fontId="80" fillId="4" borderId="40" xfId="0" applyFont="1" applyFill="1" applyBorder="1" applyAlignment="1">
      <alignment vertical="center" wrapText="1"/>
    </xf>
    <xf numFmtId="0" fontId="68" fillId="4" borderId="4" xfId="0" applyFont="1" applyFill="1" applyBorder="1" applyAlignment="1">
      <alignment horizontal="center" vertical="center" wrapText="1"/>
    </xf>
    <xf numFmtId="0" fontId="81" fillId="3" borderId="9" xfId="0" applyFont="1" applyFill="1" applyBorder="1" applyAlignment="1">
      <alignment vertical="center" wrapText="1"/>
    </xf>
    <xf numFmtId="0" fontId="81" fillId="3" borderId="1" xfId="0" applyFont="1" applyFill="1" applyBorder="1" applyAlignment="1">
      <alignment vertical="center" wrapText="1"/>
    </xf>
    <xf numFmtId="0" fontId="34" fillId="3" borderId="4" xfId="0" applyFont="1" applyFill="1" applyBorder="1" applyAlignment="1">
      <alignment horizontal="center" vertical="center" wrapText="1"/>
    </xf>
    <xf numFmtId="0" fontId="34" fillId="3" borderId="9"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0" borderId="4" xfId="0" applyFont="1" applyBorder="1" applyAlignment="1">
      <alignment horizontal="center" vertical="center" wrapText="1"/>
    </xf>
    <xf numFmtId="0" fontId="34" fillId="0" borderId="1" xfId="0" applyFont="1" applyBorder="1" applyAlignment="1">
      <alignment horizontal="left" vertical="top" wrapText="1"/>
    </xf>
    <xf numFmtId="0" fontId="34" fillId="0" borderId="9" xfId="0" applyFont="1" applyBorder="1" applyAlignment="1">
      <alignment horizontal="center" vertical="center" wrapText="1"/>
    </xf>
    <xf numFmtId="0" fontId="34" fillId="0" borderId="2" xfId="0" applyFont="1" applyBorder="1" applyAlignment="1">
      <alignment horizontal="center" vertical="center" wrapText="1"/>
    </xf>
    <xf numFmtId="9" fontId="34" fillId="3" borderId="5" xfId="2" applyFont="1" applyFill="1" applyBorder="1" applyAlignment="1">
      <alignment horizontal="center" vertical="center" wrapText="1"/>
    </xf>
    <xf numFmtId="9" fontId="34" fillId="3" borderId="1" xfId="2" applyFont="1" applyFill="1" applyBorder="1" applyAlignment="1">
      <alignment horizontal="center" vertical="center" wrapText="1"/>
    </xf>
    <xf numFmtId="0" fontId="43" fillId="3" borderId="18" xfId="0" applyFont="1" applyFill="1" applyBorder="1" applyAlignment="1">
      <alignment vertical="top" wrapText="1"/>
    </xf>
    <xf numFmtId="0" fontId="34" fillId="3" borderId="41" xfId="0" applyFont="1" applyFill="1" applyBorder="1" applyAlignment="1">
      <alignment horizontal="center" vertical="center" wrapText="1"/>
    </xf>
    <xf numFmtId="0" fontId="43" fillId="3" borderId="4" xfId="0" applyFont="1" applyFill="1" applyBorder="1" applyAlignment="1">
      <alignment vertical="top" wrapText="1"/>
    </xf>
    <xf numFmtId="0" fontId="34" fillId="3" borderId="1" xfId="0" applyFont="1" applyFill="1" applyBorder="1" applyAlignment="1">
      <alignment horizontal="left" vertical="top" wrapText="1"/>
    </xf>
    <xf numFmtId="0" fontId="34" fillId="3" borderId="5" xfId="0" applyFont="1" applyFill="1" applyBorder="1" applyAlignment="1">
      <alignment horizontal="center" vertical="center" wrapText="1"/>
    </xf>
    <xf numFmtId="0" fontId="43" fillId="3" borderId="2" xfId="0" applyFont="1" applyFill="1" applyBorder="1" applyAlignment="1">
      <alignment vertical="top" wrapText="1"/>
    </xf>
    <xf numFmtId="9" fontId="34" fillId="3" borderId="28" xfId="2" applyFont="1" applyFill="1" applyBorder="1" applyAlignment="1">
      <alignment horizontal="center" vertical="center" wrapText="1"/>
    </xf>
    <xf numFmtId="0" fontId="83" fillId="3" borderId="67" xfId="0" applyFont="1" applyFill="1" applyBorder="1" applyAlignment="1">
      <alignment horizontal="left" vertical="top" wrapText="1"/>
    </xf>
    <xf numFmtId="0" fontId="83" fillId="0" borderId="67" xfId="0" applyFont="1" applyBorder="1" applyAlignment="1">
      <alignment wrapText="1"/>
    </xf>
    <xf numFmtId="0" fontId="83" fillId="0" borderId="67" xfId="0" applyFont="1" applyBorder="1" applyAlignment="1">
      <alignment horizontal="left" vertical="top" wrapText="1"/>
    </xf>
    <xf numFmtId="0" fontId="84" fillId="3" borderId="67" xfId="0" applyFont="1" applyFill="1" applyBorder="1" applyAlignment="1">
      <alignment horizontal="left" vertical="top" wrapText="1"/>
    </xf>
    <xf numFmtId="0" fontId="85" fillId="0" borderId="0" xfId="0" applyFont="1" applyAlignment="1">
      <alignment horizontal="left" vertical="center" wrapText="1" indent="1"/>
    </xf>
    <xf numFmtId="0" fontId="43" fillId="0" borderId="3" xfId="0" applyFont="1" applyBorder="1" applyAlignment="1">
      <alignment vertical="top" wrapText="1"/>
    </xf>
    <xf numFmtId="0" fontId="37" fillId="0" borderId="0" xfId="0" applyFont="1" applyAlignment="1">
      <alignment horizontal="center" vertical="center" wrapText="1"/>
    </xf>
    <xf numFmtId="0" fontId="72" fillId="3" borderId="0" xfId="0" applyFont="1" applyFill="1" applyAlignment="1">
      <alignment horizontal="left" vertical="top" wrapText="1"/>
    </xf>
    <xf numFmtId="0" fontId="20" fillId="3" borderId="6" xfId="0" applyFont="1" applyFill="1" applyBorder="1" applyAlignment="1">
      <alignment horizontal="left" wrapText="1"/>
    </xf>
    <xf numFmtId="0" fontId="20" fillId="3" borderId="18" xfId="0" applyFont="1" applyFill="1" applyBorder="1" applyAlignment="1">
      <alignment horizontal="left" wrapText="1"/>
    </xf>
    <xf numFmtId="0" fontId="20" fillId="3" borderId="3" xfId="0" applyFont="1" applyFill="1" applyBorder="1" applyAlignment="1">
      <alignment horizontal="left" wrapText="1"/>
    </xf>
    <xf numFmtId="0" fontId="87" fillId="0" borderId="33" xfId="0" applyFont="1" applyBorder="1" applyAlignment="1">
      <alignment vertical="top" wrapText="1"/>
    </xf>
    <xf numFmtId="0" fontId="53" fillId="3" borderId="25" xfId="1" applyFont="1" applyFill="1" applyBorder="1" applyAlignment="1">
      <alignment vertical="top" wrapText="1"/>
    </xf>
    <xf numFmtId="0" fontId="88" fillId="3" borderId="67" xfId="0" applyFont="1" applyFill="1" applyBorder="1" applyAlignment="1">
      <alignment vertical="top" wrapText="1"/>
    </xf>
    <xf numFmtId="0" fontId="83" fillId="3" borderId="67" xfId="0" applyFont="1" applyFill="1" applyBorder="1" applyAlignment="1">
      <alignment vertical="top" wrapText="1"/>
    </xf>
    <xf numFmtId="0" fontId="83" fillId="3" borderId="42" xfId="0" applyFont="1" applyFill="1" applyBorder="1" applyAlignment="1">
      <alignment vertical="top" wrapText="1"/>
    </xf>
    <xf numFmtId="0" fontId="28" fillId="0" borderId="0" xfId="1"/>
    <xf numFmtId="0" fontId="53" fillId="0" borderId="0" xfId="1" applyFont="1" applyAlignment="1">
      <alignment wrapText="1"/>
    </xf>
    <xf numFmtId="0" fontId="84" fillId="3" borderId="33" xfId="0" applyFont="1" applyFill="1" applyBorder="1" applyAlignment="1">
      <alignment vertical="top" wrapText="1"/>
    </xf>
    <xf numFmtId="0" fontId="84" fillId="3" borderId="25" xfId="0" applyFont="1" applyFill="1" applyBorder="1" applyAlignment="1">
      <alignment vertical="top" wrapText="1"/>
    </xf>
    <xf numFmtId="0" fontId="53" fillId="0" borderId="45" xfId="1" applyFont="1" applyBorder="1" applyAlignment="1">
      <alignment wrapText="1"/>
    </xf>
    <xf numFmtId="0" fontId="53" fillId="3" borderId="35" xfId="1" applyFont="1" applyFill="1" applyBorder="1" applyAlignment="1">
      <alignment vertical="top" wrapText="1"/>
    </xf>
    <xf numFmtId="0" fontId="53" fillId="0" borderId="46" xfId="1" applyFont="1" applyBorder="1" applyAlignment="1">
      <alignment wrapText="1"/>
    </xf>
    <xf numFmtId="0" fontId="90" fillId="23" borderId="3" xfId="0" applyFont="1" applyFill="1" applyBorder="1" applyAlignment="1">
      <alignment vertical="center" wrapText="1"/>
    </xf>
    <xf numFmtId="0" fontId="90" fillId="23" borderId="4" xfId="0" applyFont="1" applyFill="1" applyBorder="1" applyAlignment="1">
      <alignment vertical="center" wrapText="1"/>
    </xf>
    <xf numFmtId="0" fontId="84" fillId="0" borderId="25" xfId="0" applyFont="1" applyBorder="1" applyAlignment="1">
      <alignment horizontal="left" vertical="top" wrapText="1"/>
    </xf>
    <xf numFmtId="0" fontId="83" fillId="0" borderId="0" xfId="0" applyFont="1" applyAlignment="1">
      <alignment horizontal="left" vertical="top" wrapText="1"/>
    </xf>
    <xf numFmtId="0" fontId="83" fillId="3" borderId="25" xfId="0" applyFont="1" applyFill="1" applyBorder="1" applyAlignment="1">
      <alignment vertical="top" wrapText="1"/>
    </xf>
    <xf numFmtId="0" fontId="84" fillId="3" borderId="66" xfId="0" applyFont="1" applyFill="1" applyBorder="1" applyAlignment="1">
      <alignment horizontal="left" vertical="top" wrapText="1"/>
    </xf>
    <xf numFmtId="0" fontId="93" fillId="0" borderId="67" xfId="0" applyFont="1" applyBorder="1" applyAlignment="1">
      <alignment horizontal="left" vertical="top" wrapText="1"/>
    </xf>
    <xf numFmtId="0" fontId="83" fillId="0" borderId="67" xfId="0" applyFont="1" applyBorder="1" applyAlignment="1">
      <alignment vertical="top" wrapText="1"/>
    </xf>
    <xf numFmtId="0" fontId="54" fillId="3" borderId="42" xfId="0" applyFont="1" applyFill="1" applyBorder="1" applyAlignment="1">
      <alignment vertical="top" wrapText="1"/>
    </xf>
    <xf numFmtId="0" fontId="84" fillId="0" borderId="67" xfId="0" applyFont="1" applyBorder="1" applyAlignment="1">
      <alignment vertical="top" wrapText="1"/>
    </xf>
    <xf numFmtId="0" fontId="44" fillId="3" borderId="0" xfId="0" applyFont="1" applyFill="1"/>
    <xf numFmtId="0" fontId="29" fillId="0" borderId="0" xfId="1" applyFont="1" applyBorder="1" applyAlignment="1">
      <alignment horizontal="justify" vertical="center"/>
    </xf>
    <xf numFmtId="0" fontId="28" fillId="0" borderId="0" xfId="1" applyBorder="1" applyAlignment="1">
      <alignment horizontal="justify" vertical="center"/>
    </xf>
    <xf numFmtId="0" fontId="0" fillId="24" borderId="0" xfId="0" applyFill="1" applyAlignment="1">
      <alignment vertical="center" wrapText="1"/>
    </xf>
    <xf numFmtId="0" fontId="0" fillId="24" borderId="0" xfId="0" applyFill="1" applyAlignment="1">
      <alignment horizontal="center" vertical="top"/>
    </xf>
    <xf numFmtId="0" fontId="29" fillId="0" borderId="0" xfId="1" applyFont="1" applyBorder="1" applyAlignment="1">
      <alignment horizontal="justify" vertical="center"/>
    </xf>
    <xf numFmtId="0" fontId="28" fillId="0" borderId="0" xfId="1" applyBorder="1" applyAlignment="1">
      <alignment horizontal="justify" vertical="center"/>
    </xf>
    <xf numFmtId="0" fontId="20" fillId="21" borderId="0" xfId="0" applyFont="1" applyFill="1" applyAlignment="1">
      <alignment horizontal="left" vertical="top" wrapText="1"/>
    </xf>
    <xf numFmtId="0" fontId="29" fillId="21" borderId="0" xfId="1" applyFont="1" applyFill="1" applyAlignment="1">
      <alignment vertical="top" wrapText="1"/>
    </xf>
    <xf numFmtId="0" fontId="28" fillId="21" borderId="0" xfId="1" applyFill="1" applyAlignment="1">
      <alignment vertical="top" wrapText="1"/>
    </xf>
    <xf numFmtId="0" fontId="0" fillId="19" borderId="0" xfId="0" applyFill="1" applyAlignment="1">
      <alignment vertical="top" wrapText="1"/>
    </xf>
    <xf numFmtId="0" fontId="0" fillId="21" borderId="0" xfId="0" applyFill="1" applyAlignment="1">
      <alignment vertical="top" wrapText="1"/>
    </xf>
    <xf numFmtId="0" fontId="20" fillId="20" borderId="0" xfId="0" applyFont="1" applyFill="1" applyAlignment="1">
      <alignment horizontal="left" vertical="top" wrapText="1"/>
    </xf>
    <xf numFmtId="0" fontId="20" fillId="3" borderId="0" xfId="0" applyFont="1" applyFill="1" applyAlignment="1">
      <alignment horizontal="left" vertical="top" wrapText="1"/>
    </xf>
    <xf numFmtId="0" fontId="29" fillId="21" borderId="0" xfId="1" applyFont="1" applyFill="1" applyBorder="1" applyAlignment="1">
      <alignment horizontal="left" vertical="top" wrapText="1"/>
    </xf>
    <xf numFmtId="0" fontId="28" fillId="21" borderId="0" xfId="1" applyFill="1" applyBorder="1" applyAlignment="1">
      <alignment horizontal="left" vertical="top" wrapText="1"/>
    </xf>
    <xf numFmtId="0" fontId="0" fillId="18" borderId="0" xfId="0" applyFill="1" applyAlignment="1">
      <alignment vertical="top" wrapText="1"/>
    </xf>
    <xf numFmtId="0" fontId="0" fillId="20" borderId="0" xfId="0" applyFill="1" applyAlignment="1">
      <alignment vertical="top" wrapText="1"/>
    </xf>
    <xf numFmtId="0" fontId="38" fillId="20" borderId="0" xfId="0" applyFont="1" applyFill="1" applyAlignment="1">
      <alignment horizontal="left" vertical="top" wrapText="1"/>
    </xf>
    <xf numFmtId="0" fontId="28" fillId="21" borderId="0" xfId="1" applyFill="1" applyBorder="1" applyAlignment="1">
      <alignment vertical="top" wrapText="1"/>
    </xf>
    <xf numFmtId="0" fontId="98" fillId="21" borderId="0" xfId="1" applyFont="1" applyFill="1" applyBorder="1" applyAlignment="1">
      <alignment vertical="top" wrapText="1"/>
    </xf>
    <xf numFmtId="0" fontId="0" fillId="3" borderId="0" xfId="0" applyFill="1" applyAlignment="1">
      <alignment vertical="top" wrapText="1"/>
    </xf>
    <xf numFmtId="0" fontId="7" fillId="19" borderId="0" xfId="0" applyFont="1" applyFill="1" applyAlignment="1">
      <alignment vertical="top" wrapText="1"/>
    </xf>
    <xf numFmtId="0" fontId="25" fillId="4" borderId="32" xfId="0" applyFont="1" applyFill="1" applyBorder="1" applyAlignment="1">
      <alignment horizontal="left" vertical="center" wrapText="1"/>
    </xf>
    <xf numFmtId="0" fontId="20" fillId="4" borderId="0" xfId="0" applyFont="1" applyFill="1" applyAlignment="1">
      <alignment horizontal="left"/>
    </xf>
    <xf numFmtId="0" fontId="38" fillId="4" borderId="0" xfId="0" applyFont="1" applyFill="1" applyAlignment="1">
      <alignment horizontal="left"/>
    </xf>
    <xf numFmtId="0" fontId="60" fillId="3" borderId="57" xfId="0" applyFont="1" applyFill="1" applyBorder="1" applyAlignment="1">
      <alignment horizontal="left" wrapText="1"/>
    </xf>
    <xf numFmtId="0" fontId="60" fillId="3" borderId="52" xfId="0" applyFont="1" applyFill="1" applyBorder="1" applyAlignment="1">
      <alignment horizontal="left" wrapText="1"/>
    </xf>
    <xf numFmtId="0" fontId="60" fillId="3" borderId="53" xfId="0" applyFont="1" applyFill="1" applyBorder="1" applyAlignment="1">
      <alignment horizontal="left" wrapText="1"/>
    </xf>
    <xf numFmtId="0" fontId="49" fillId="3" borderId="58" xfId="0" applyFont="1" applyFill="1" applyBorder="1" applyAlignment="1">
      <alignment horizontal="center"/>
    </xf>
    <xf numFmtId="0" fontId="49" fillId="3" borderId="59" xfId="0" applyFont="1" applyFill="1" applyBorder="1" applyAlignment="1">
      <alignment horizontal="center"/>
    </xf>
    <xf numFmtId="0" fontId="49" fillId="3" borderId="60" xfId="0" applyFont="1" applyFill="1" applyBorder="1" applyAlignment="1">
      <alignment horizontal="center"/>
    </xf>
    <xf numFmtId="0" fontId="16" fillId="4" borderId="0" xfId="0" applyFont="1" applyFill="1" applyAlignment="1">
      <alignment horizontal="center" vertical="top" wrapText="1"/>
    </xf>
    <xf numFmtId="0" fontId="20" fillId="21" borderId="31" xfId="0" applyFont="1" applyFill="1" applyBorder="1" applyAlignment="1">
      <alignment horizontal="left" vertical="top" wrapText="1"/>
    </xf>
    <xf numFmtId="0" fontId="20" fillId="21" borderId="32" xfId="0" applyFont="1" applyFill="1" applyBorder="1" applyAlignment="1">
      <alignment horizontal="left" vertical="top" wrapText="1"/>
    </xf>
    <xf numFmtId="0" fontId="20" fillId="21" borderId="33" xfId="0" applyFont="1" applyFill="1" applyBorder="1" applyAlignment="1">
      <alignment horizontal="left" vertical="top" wrapText="1"/>
    </xf>
    <xf numFmtId="0" fontId="20" fillId="21" borderId="30" xfId="0" applyFont="1" applyFill="1" applyBorder="1" applyAlignment="1">
      <alignment horizontal="left" vertical="top" wrapText="1"/>
    </xf>
    <xf numFmtId="0" fontId="20" fillId="21" borderId="9" xfId="0" applyFont="1" applyFill="1" applyBorder="1" applyAlignment="1">
      <alignment horizontal="left" vertical="top" wrapText="1"/>
    </xf>
    <xf numFmtId="0" fontId="20" fillId="21" borderId="4" xfId="0" applyFont="1" applyFill="1" applyBorder="1" applyAlignment="1">
      <alignment horizontal="left" vertical="top" wrapText="1"/>
    </xf>
    <xf numFmtId="0" fontId="29" fillId="0" borderId="0" xfId="1" applyFont="1" applyAlignment="1">
      <alignment horizontal="justify" vertical="center"/>
    </xf>
    <xf numFmtId="0" fontId="0" fillId="3" borderId="0" xfId="0" applyFill="1" applyAlignment="1">
      <alignment vertical="center"/>
    </xf>
    <xf numFmtId="0" fontId="0" fillId="3" borderId="47" xfId="0" applyFill="1" applyBorder="1" applyAlignment="1">
      <alignment horizontal="left" vertical="center" wrapText="1"/>
    </xf>
    <xf numFmtId="0" fontId="0" fillId="3" borderId="48" xfId="0" applyFill="1" applyBorder="1" applyAlignment="1">
      <alignment horizontal="left" vertical="center"/>
    </xf>
    <xf numFmtId="0" fontId="0" fillId="3" borderId="49" xfId="0" applyFill="1" applyBorder="1" applyAlignment="1">
      <alignment horizontal="left" vertical="center"/>
    </xf>
    <xf numFmtId="0" fontId="101" fillId="0" borderId="0" xfId="1" applyFont="1" applyBorder="1" applyAlignment="1">
      <alignment horizontal="justify" vertical="center"/>
    </xf>
    <xf numFmtId="0" fontId="38" fillId="21" borderId="31" xfId="0" applyFont="1" applyFill="1" applyBorder="1" applyAlignment="1">
      <alignment horizontal="left" vertical="top" wrapText="1"/>
    </xf>
    <xf numFmtId="0" fontId="38" fillId="21" borderId="32" xfId="0" applyFont="1" applyFill="1" applyBorder="1" applyAlignment="1">
      <alignment horizontal="left" vertical="top" wrapText="1"/>
    </xf>
    <xf numFmtId="0" fontId="38" fillId="21" borderId="33" xfId="0" applyFont="1" applyFill="1" applyBorder="1" applyAlignment="1">
      <alignment horizontal="left" vertical="top" wrapText="1"/>
    </xf>
    <xf numFmtId="0" fontId="38" fillId="21" borderId="30" xfId="0" applyFont="1" applyFill="1" applyBorder="1" applyAlignment="1">
      <alignment horizontal="left" vertical="top" wrapText="1"/>
    </xf>
    <xf numFmtId="0" fontId="38" fillId="21" borderId="9" xfId="0" applyFont="1" applyFill="1" applyBorder="1" applyAlignment="1">
      <alignment horizontal="left" vertical="top" wrapText="1"/>
    </xf>
    <xf numFmtId="0" fontId="38" fillId="21" borderId="4" xfId="0" applyFont="1" applyFill="1" applyBorder="1" applyAlignment="1">
      <alignment horizontal="left" vertical="top" wrapText="1"/>
    </xf>
    <xf numFmtId="0" fontId="14" fillId="4" borderId="27"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7" fillId="3" borderId="0" xfId="0" applyFont="1" applyFill="1" applyAlignment="1">
      <alignment horizontal="center"/>
    </xf>
    <xf numFmtId="0" fontId="68" fillId="4" borderId="6" xfId="0" applyFont="1" applyFill="1" applyBorder="1" applyAlignment="1">
      <alignment horizontal="center"/>
    </xf>
    <xf numFmtId="0" fontId="68" fillId="4" borderId="18" xfId="0" applyFont="1" applyFill="1" applyBorder="1" applyAlignment="1">
      <alignment horizontal="center"/>
    </xf>
    <xf numFmtId="0" fontId="68" fillId="4" borderId="3" xfId="0" applyFont="1" applyFill="1" applyBorder="1" applyAlignment="1">
      <alignment horizontal="center"/>
    </xf>
    <xf numFmtId="0" fontId="51" fillId="13" borderId="38" xfId="0" applyFont="1" applyFill="1" applyBorder="1" applyAlignment="1">
      <alignment horizontal="center" vertical="center" wrapText="1"/>
    </xf>
    <xf numFmtId="0" fontId="51" fillId="13" borderId="39" xfId="0" applyFont="1" applyFill="1" applyBorder="1" applyAlignment="1">
      <alignment horizontal="center" vertical="center" wrapText="1"/>
    </xf>
    <xf numFmtId="0" fontId="51" fillId="13" borderId="2" xfId="0" applyFont="1" applyFill="1" applyBorder="1" applyAlignment="1">
      <alignment horizontal="center" vertical="center" wrapText="1"/>
    </xf>
    <xf numFmtId="0" fontId="51" fillId="14" borderId="38" xfId="0" applyFont="1" applyFill="1" applyBorder="1" applyAlignment="1">
      <alignment horizontal="center" vertical="center" wrapText="1"/>
    </xf>
    <xf numFmtId="0" fontId="51" fillId="14" borderId="39" xfId="0" applyFont="1" applyFill="1" applyBorder="1" applyAlignment="1">
      <alignment horizontal="center" vertical="center" wrapText="1"/>
    </xf>
    <xf numFmtId="0" fontId="51" fillId="16" borderId="38" xfId="0" applyFont="1" applyFill="1" applyBorder="1" applyAlignment="1">
      <alignment horizontal="center" vertical="center" wrapText="1"/>
    </xf>
    <xf numFmtId="0" fontId="51" fillId="16" borderId="39" xfId="0" applyFont="1" applyFill="1" applyBorder="1" applyAlignment="1">
      <alignment horizontal="center" vertical="center" wrapText="1"/>
    </xf>
    <xf numFmtId="0" fontId="51" fillId="16" borderId="2" xfId="0" applyFont="1" applyFill="1" applyBorder="1" applyAlignment="1">
      <alignment horizontal="center" vertical="center" wrapText="1"/>
    </xf>
    <xf numFmtId="0" fontId="51" fillId="15" borderId="38" xfId="0" applyFont="1" applyFill="1" applyBorder="1" applyAlignment="1">
      <alignment horizontal="center" vertical="center" wrapText="1"/>
    </xf>
    <xf numFmtId="0" fontId="51" fillId="15" borderId="39" xfId="0" applyFont="1" applyFill="1" applyBorder="1" applyAlignment="1">
      <alignment horizontal="center" vertical="center" wrapText="1"/>
    </xf>
    <xf numFmtId="0" fontId="51" fillId="15" borderId="2" xfId="0" applyFont="1" applyFill="1" applyBorder="1" applyAlignment="1">
      <alignment horizontal="center" vertical="center" wrapText="1"/>
    </xf>
    <xf numFmtId="0" fontId="17" fillId="3" borderId="9" xfId="0" applyFont="1" applyFill="1" applyBorder="1" applyAlignment="1">
      <alignment horizontal="center"/>
    </xf>
    <xf numFmtId="0" fontId="19" fillId="3" borderId="16"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19" fillId="3" borderId="43" xfId="0" applyFont="1" applyFill="1" applyBorder="1" applyAlignment="1">
      <alignment horizontal="center" vertical="center" wrapText="1"/>
    </xf>
    <xf numFmtId="0" fontId="19" fillId="3" borderId="39" xfId="0" applyFont="1" applyFill="1" applyBorder="1" applyAlignment="1">
      <alignment horizontal="center" vertical="center" wrapText="1"/>
    </xf>
    <xf numFmtId="0" fontId="19" fillId="3" borderId="37" xfId="0" applyFont="1" applyFill="1" applyBorder="1" applyAlignment="1">
      <alignment horizontal="center" vertical="center" wrapText="1"/>
    </xf>
    <xf numFmtId="0" fontId="19" fillId="3" borderId="38"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66" fillId="15" borderId="45" xfId="0" applyFont="1" applyFill="1" applyBorder="1" applyAlignment="1">
      <alignment horizontal="center" vertical="center" wrapText="1"/>
    </xf>
    <xf numFmtId="0" fontId="66" fillId="15" borderId="35" xfId="0" applyFont="1" applyFill="1" applyBorder="1" applyAlignment="1">
      <alignment horizontal="center" vertical="center" wrapText="1"/>
    </xf>
    <xf numFmtId="0" fontId="66" fillId="15" borderId="46" xfId="0" applyFont="1" applyFill="1" applyBorder="1" applyAlignment="1">
      <alignment horizontal="center" vertical="center" wrapText="1"/>
    </xf>
    <xf numFmtId="0" fontId="66" fillId="16" borderId="45" xfId="0" applyFont="1" applyFill="1" applyBorder="1" applyAlignment="1">
      <alignment horizontal="center" vertical="center" wrapText="1"/>
    </xf>
    <xf numFmtId="0" fontId="66" fillId="16" borderId="37" xfId="0" applyFont="1" applyFill="1" applyBorder="1" applyAlignment="1">
      <alignment horizontal="center" vertical="center" wrapText="1"/>
    </xf>
    <xf numFmtId="0" fontId="66" fillId="16" borderId="35" xfId="0" applyFont="1" applyFill="1" applyBorder="1" applyAlignment="1">
      <alignment horizontal="center" vertical="center" wrapText="1"/>
    </xf>
    <xf numFmtId="0" fontId="66" fillId="16" borderId="46" xfId="0" applyFont="1" applyFill="1" applyBorder="1" applyAlignment="1">
      <alignment horizontal="center" vertical="center" wrapText="1"/>
    </xf>
    <xf numFmtId="0" fontId="89" fillId="23" borderId="38" xfId="0" applyFont="1" applyFill="1" applyBorder="1" applyAlignment="1">
      <alignment horizontal="center" vertical="center" wrapText="1"/>
    </xf>
    <xf numFmtId="0" fontId="89" fillId="23" borderId="39" xfId="0" applyFont="1" applyFill="1" applyBorder="1" applyAlignment="1">
      <alignment horizontal="center" vertical="center" wrapText="1"/>
    </xf>
    <xf numFmtId="0" fontId="89" fillId="23" borderId="71" xfId="0" applyFont="1" applyFill="1" applyBorder="1" applyAlignment="1">
      <alignment horizontal="center" vertical="center" wrapText="1"/>
    </xf>
    <xf numFmtId="0" fontId="66" fillId="13" borderId="38" xfId="0" applyFont="1" applyFill="1" applyBorder="1" applyAlignment="1">
      <alignment horizontal="center" vertical="center" wrapText="1"/>
    </xf>
    <xf numFmtId="0" fontId="66" fillId="13" borderId="39" xfId="0" applyFont="1" applyFill="1" applyBorder="1" applyAlignment="1">
      <alignment horizontal="center" vertical="center" wrapText="1"/>
    </xf>
    <xf numFmtId="0" fontId="66" fillId="13" borderId="2" xfId="0" applyFont="1" applyFill="1" applyBorder="1" applyAlignment="1">
      <alignment horizontal="center" vertical="center" wrapText="1"/>
    </xf>
    <xf numFmtId="0" fontId="38" fillId="19" borderId="31" xfId="0" applyFont="1" applyFill="1" applyBorder="1" applyAlignment="1">
      <alignment horizontal="left" vertical="top" wrapText="1"/>
    </xf>
    <xf numFmtId="0" fontId="38" fillId="19" borderId="32" xfId="0" applyFont="1" applyFill="1" applyBorder="1" applyAlignment="1">
      <alignment horizontal="left" vertical="top" wrapText="1"/>
    </xf>
    <xf numFmtId="0" fontId="38" fillId="19" borderId="33" xfId="0" applyFont="1" applyFill="1" applyBorder="1" applyAlignment="1">
      <alignment horizontal="left" vertical="top" wrapText="1"/>
    </xf>
    <xf numFmtId="0" fontId="38" fillId="19" borderId="30" xfId="0" applyFont="1" applyFill="1" applyBorder="1" applyAlignment="1">
      <alignment horizontal="left" vertical="top" wrapText="1"/>
    </xf>
    <xf numFmtId="0" fontId="38" fillId="19" borderId="9" xfId="0" applyFont="1" applyFill="1" applyBorder="1" applyAlignment="1">
      <alignment horizontal="left" vertical="top" wrapText="1"/>
    </xf>
    <xf numFmtId="0" fontId="38" fillId="19" borderId="4" xfId="0" applyFont="1" applyFill="1" applyBorder="1" applyAlignment="1">
      <alignment horizontal="left" vertical="top" wrapText="1"/>
    </xf>
    <xf numFmtId="0" fontId="20" fillId="21" borderId="6" xfId="0" applyFont="1" applyFill="1" applyBorder="1" applyAlignment="1">
      <alignment horizontal="left" wrapText="1"/>
    </xf>
    <xf numFmtId="0" fontId="20" fillId="21" borderId="18" xfId="0" applyFont="1" applyFill="1" applyBorder="1" applyAlignment="1">
      <alignment horizontal="left" wrapText="1"/>
    </xf>
    <xf numFmtId="0" fontId="20" fillId="21" borderId="3" xfId="0" applyFont="1" applyFill="1" applyBorder="1" applyAlignment="1">
      <alignment horizontal="left" wrapText="1"/>
    </xf>
    <xf numFmtId="0" fontId="66" fillId="14" borderId="45" xfId="0" applyFont="1" applyFill="1" applyBorder="1" applyAlignment="1">
      <alignment vertical="center" wrapText="1"/>
    </xf>
    <xf numFmtId="0" fontId="66" fillId="14" borderId="35" xfId="0" applyFont="1" applyFill="1" applyBorder="1" applyAlignment="1">
      <alignment vertical="center" wrapText="1"/>
    </xf>
    <xf numFmtId="0" fontId="66" fillId="14" borderId="46" xfId="0" applyFont="1" applyFill="1" applyBorder="1" applyAlignment="1">
      <alignment vertical="center" wrapText="1"/>
    </xf>
    <xf numFmtId="0" fontId="14" fillId="4" borderId="6"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24" fillId="11" borderId="27" xfId="0" applyFont="1" applyFill="1" applyBorder="1" applyAlignment="1">
      <alignment horizontal="left" vertical="center" wrapText="1"/>
    </xf>
    <xf numFmtId="0" fontId="24" fillId="11" borderId="61" xfId="0" applyFont="1" applyFill="1" applyBorder="1" applyAlignment="1">
      <alignment horizontal="left" vertical="center" wrapText="1"/>
    </xf>
    <xf numFmtId="0" fontId="24" fillId="11" borderId="28" xfId="0" applyFont="1" applyFill="1" applyBorder="1" applyAlignment="1">
      <alignment horizontal="left" vertical="center" wrapText="1"/>
    </xf>
    <xf numFmtId="0" fontId="29" fillId="3" borderId="0" xfId="1" applyFont="1" applyFill="1" applyAlignment="1">
      <alignment horizontal="justify" vertical="center"/>
    </xf>
    <xf numFmtId="0" fontId="16" fillId="3" borderId="0" xfId="0" applyFont="1" applyFill="1" applyAlignment="1">
      <alignment horizontal="center" vertical="top" wrapText="1"/>
    </xf>
    <xf numFmtId="0" fontId="38" fillId="22" borderId="31" xfId="0" applyFont="1" applyFill="1" applyBorder="1" applyAlignment="1">
      <alignment horizontal="left" vertical="top" wrapText="1"/>
    </xf>
    <xf numFmtId="0" fontId="38" fillId="22" borderId="32" xfId="0" applyFont="1" applyFill="1" applyBorder="1" applyAlignment="1">
      <alignment horizontal="left" vertical="top" wrapText="1"/>
    </xf>
    <xf numFmtId="0" fontId="38" fillId="22" borderId="33" xfId="0" applyFont="1" applyFill="1" applyBorder="1" applyAlignment="1">
      <alignment horizontal="left" vertical="top" wrapText="1"/>
    </xf>
    <xf numFmtId="0" fontId="38" fillId="22" borderId="30" xfId="0" applyFont="1" applyFill="1" applyBorder="1" applyAlignment="1">
      <alignment horizontal="left" vertical="top" wrapText="1"/>
    </xf>
    <xf numFmtId="0" fontId="38" fillId="22" borderId="9" xfId="0" applyFont="1" applyFill="1" applyBorder="1" applyAlignment="1">
      <alignment horizontal="left" vertical="top" wrapText="1"/>
    </xf>
    <xf numFmtId="0" fontId="38" fillId="22" borderId="4" xfId="0" applyFont="1" applyFill="1" applyBorder="1" applyAlignment="1">
      <alignment horizontal="left" vertical="top" wrapText="1"/>
    </xf>
    <xf numFmtId="0" fontId="13" fillId="3" borderId="6" xfId="0" applyFont="1" applyFill="1" applyBorder="1" applyAlignment="1">
      <alignment vertical="center" wrapText="1"/>
    </xf>
    <xf numFmtId="0" fontId="13" fillId="3" borderId="18" xfId="0" applyFont="1" applyFill="1" applyBorder="1" applyAlignment="1">
      <alignment vertical="center" wrapText="1"/>
    </xf>
    <xf numFmtId="0" fontId="13" fillId="3" borderId="3" xfId="0" applyFont="1" applyFill="1" applyBorder="1" applyAlignment="1">
      <alignment vertical="center" wrapText="1"/>
    </xf>
    <xf numFmtId="0" fontId="13" fillId="3" borderId="6"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68" fillId="5" borderId="6" xfId="0" applyFont="1" applyFill="1" applyBorder="1" applyAlignment="1">
      <alignment horizontal="center" wrapText="1"/>
    </xf>
    <xf numFmtId="0" fontId="68" fillId="5" borderId="18" xfId="0" applyFont="1" applyFill="1" applyBorder="1" applyAlignment="1">
      <alignment horizontal="center" wrapText="1"/>
    </xf>
    <xf numFmtId="0" fontId="68" fillId="5" borderId="3" xfId="0" applyFont="1" applyFill="1" applyBorder="1" applyAlignment="1">
      <alignment horizontal="center" wrapText="1"/>
    </xf>
    <xf numFmtId="0" fontId="23" fillId="4" borderId="9" xfId="0" applyFont="1" applyFill="1" applyBorder="1" applyAlignment="1">
      <alignment horizontal="center" wrapText="1"/>
    </xf>
    <xf numFmtId="0" fontId="23" fillId="4" borderId="4" xfId="0" applyFont="1" applyFill="1" applyBorder="1" applyAlignment="1">
      <alignment horizontal="center" wrapText="1"/>
    </xf>
    <xf numFmtId="0" fontId="24" fillId="5" borderId="6" xfId="0" applyFont="1" applyFill="1" applyBorder="1" applyAlignment="1">
      <alignment horizontal="left" vertical="center" wrapText="1"/>
    </xf>
    <xf numFmtId="0" fontId="24" fillId="5" borderId="18" xfId="0" applyFont="1" applyFill="1" applyBorder="1" applyAlignment="1">
      <alignment horizontal="left" vertical="center" wrapText="1"/>
    </xf>
    <xf numFmtId="0" fontId="24" fillId="5" borderId="3" xfId="0" applyFont="1" applyFill="1" applyBorder="1" applyAlignment="1">
      <alignment horizontal="left" vertical="center" wrapText="1"/>
    </xf>
    <xf numFmtId="0" fontId="0" fillId="3" borderId="0" xfId="0" applyFill="1" applyAlignment="1">
      <alignment horizontal="center"/>
    </xf>
    <xf numFmtId="0" fontId="0" fillId="19" borderId="0" xfId="0" applyFill="1" applyAlignment="1">
      <alignment horizontal="left" vertical="top" wrapText="1"/>
    </xf>
    <xf numFmtId="0" fontId="7" fillId="24" borderId="0" xfId="0" applyFont="1" applyFill="1" applyAlignment="1">
      <alignment horizontal="left" vertical="top" wrapText="1"/>
    </xf>
    <xf numFmtId="0" fontId="0" fillId="19" borderId="0" xfId="0" applyFill="1" applyAlignment="1">
      <alignment horizontal="left" vertical="top"/>
    </xf>
    <xf numFmtId="0" fontId="0" fillId="0" borderId="0" xfId="0" applyAlignment="1">
      <alignment horizontal="center" vertical="top" wrapText="1"/>
    </xf>
    <xf numFmtId="0" fontId="27" fillId="0" borderId="0" xfId="0" applyFont="1" applyAlignment="1">
      <alignment horizontal="center" vertical="top" wrapText="1"/>
    </xf>
    <xf numFmtId="0" fontId="29" fillId="24" borderId="0" xfId="1" applyFont="1" applyFill="1" applyAlignment="1">
      <alignment vertical="center" wrapText="1"/>
    </xf>
    <xf numFmtId="0" fontId="28" fillId="24" borderId="0" xfId="1" applyFill="1" applyAlignment="1">
      <alignment vertical="center" wrapText="1"/>
    </xf>
    <xf numFmtId="0" fontId="96" fillId="0" borderId="0" xfId="1" applyFont="1" applyBorder="1" applyAlignment="1">
      <alignment horizontal="justify" vertical="center"/>
    </xf>
    <xf numFmtId="0" fontId="60" fillId="3" borderId="57" xfId="0" applyFont="1" applyFill="1" applyBorder="1" applyAlignment="1">
      <alignment horizontal="left"/>
    </xf>
    <xf numFmtId="0" fontId="60" fillId="3" borderId="52" xfId="0" applyFont="1" applyFill="1" applyBorder="1" applyAlignment="1">
      <alignment horizontal="left"/>
    </xf>
    <xf numFmtId="0" fontId="60" fillId="3" borderId="53" xfId="0" applyFont="1" applyFill="1" applyBorder="1" applyAlignment="1">
      <alignment horizontal="left"/>
    </xf>
    <xf numFmtId="0" fontId="24" fillId="3" borderId="0" xfId="0" applyFont="1" applyFill="1" applyAlignment="1">
      <alignment horizontal="left"/>
    </xf>
    <xf numFmtId="0" fontId="24" fillId="3" borderId="57" xfId="0" applyFont="1" applyFill="1" applyBorder="1" applyAlignment="1">
      <alignment horizontal="left" vertical="center" wrapText="1"/>
    </xf>
    <xf numFmtId="0" fontId="24" fillId="3" borderId="52" xfId="0" applyFont="1" applyFill="1" applyBorder="1" applyAlignment="1">
      <alignment horizontal="left" vertical="center" wrapText="1"/>
    </xf>
    <xf numFmtId="0" fontId="0" fillId="3" borderId="36" xfId="0" applyFill="1" applyBorder="1" applyAlignment="1">
      <alignment horizontal="center"/>
    </xf>
    <xf numFmtId="0" fontId="24" fillId="3" borderId="36" xfId="0" applyFont="1" applyFill="1" applyBorder="1" applyAlignment="1">
      <alignment horizontal="left" vertical="center" wrapText="1"/>
    </xf>
    <xf numFmtId="0" fontId="24" fillId="3" borderId="0" xfId="0" applyFont="1" applyFill="1" applyAlignment="1">
      <alignment horizontal="left" vertical="center" wrapText="1"/>
    </xf>
    <xf numFmtId="0" fontId="24" fillId="3" borderId="62" xfId="0" applyFont="1" applyFill="1" applyBorder="1" applyAlignment="1">
      <alignment horizontal="left"/>
    </xf>
    <xf numFmtId="0" fontId="24" fillId="3" borderId="50" xfId="0" applyFont="1" applyFill="1" applyBorder="1" applyAlignment="1">
      <alignment horizontal="left"/>
    </xf>
    <xf numFmtId="0" fontId="7" fillId="22" borderId="14" xfId="0" applyFont="1" applyFill="1" applyBorder="1" applyAlignment="1">
      <alignment horizontal="left" vertical="top"/>
    </xf>
    <xf numFmtId="0" fontId="7" fillId="22" borderId="21" xfId="0" applyFont="1" applyFill="1" applyBorder="1" applyAlignment="1">
      <alignment horizontal="left" vertical="top"/>
    </xf>
    <xf numFmtId="0" fontId="7" fillId="22" borderId="12" xfId="0" applyFont="1" applyFill="1" applyBorder="1" applyAlignment="1">
      <alignment vertical="top" wrapText="1"/>
    </xf>
    <xf numFmtId="0" fontId="7" fillId="22" borderId="20" xfId="0" applyFont="1" applyFill="1" applyBorder="1" applyAlignment="1">
      <alignment vertical="top" wrapText="1"/>
    </xf>
    <xf numFmtId="0" fontId="7" fillId="22" borderId="70" xfId="0" applyFont="1" applyFill="1" applyBorder="1" applyAlignment="1">
      <alignment horizontal="left" vertical="top" wrapText="1"/>
    </xf>
    <xf numFmtId="0" fontId="7" fillId="22" borderId="67" xfId="0" applyFont="1" applyFill="1" applyBorder="1" applyAlignment="1">
      <alignment horizontal="left" vertical="top" wrapText="1"/>
    </xf>
    <xf numFmtId="0" fontId="7" fillId="22" borderId="70" xfId="0" applyFont="1" applyFill="1" applyBorder="1" applyAlignment="1">
      <alignment horizontal="left" vertical="top"/>
    </xf>
    <xf numFmtId="0" fontId="7" fillId="22" borderId="67" xfId="0" applyFont="1" applyFill="1" applyBorder="1" applyAlignment="1">
      <alignment horizontal="left" vertical="top"/>
    </xf>
    <xf numFmtId="0" fontId="79" fillId="5" borderId="14" xfId="0" applyFont="1" applyFill="1" applyBorder="1" applyAlignment="1">
      <alignment horizontal="left"/>
    </xf>
    <xf numFmtId="0" fontId="79" fillId="5" borderId="21" xfId="0" applyFont="1" applyFill="1" applyBorder="1" applyAlignment="1">
      <alignment horizontal="left"/>
    </xf>
    <xf numFmtId="0" fontId="10" fillId="22" borderId="12" xfId="0" applyFont="1" applyFill="1" applyBorder="1" applyAlignment="1">
      <alignment vertical="center"/>
    </xf>
    <xf numFmtId="0" fontId="10" fillId="22" borderId="20" xfId="0" applyFont="1" applyFill="1" applyBorder="1" applyAlignment="1">
      <alignment vertical="center"/>
    </xf>
    <xf numFmtId="0" fontId="1" fillId="19" borderId="0" xfId="0" applyFont="1" applyFill="1" applyAlignment="1">
      <alignment vertical="top" wrapText="1"/>
    </xf>
    <xf numFmtId="0" fontId="1" fillId="21" borderId="0" xfId="0" applyFont="1" applyFill="1" applyAlignment="1">
      <alignment vertical="top" wrapText="1"/>
    </xf>
    <xf numFmtId="0" fontId="1" fillId="3" borderId="0" xfId="0" applyFont="1" applyFill="1" applyAlignment="1">
      <alignment vertical="top" wrapText="1"/>
    </xf>
    <xf numFmtId="0" fontId="1" fillId="19" borderId="0" xfId="0" applyFont="1" applyFill="1" applyAlignment="1">
      <alignment horizontal="left" vertical="top" wrapText="1"/>
    </xf>
    <xf numFmtId="0" fontId="0" fillId="3" borderId="0" xfId="0" applyFill="1" applyAlignment="1"/>
    <xf numFmtId="0" fontId="1" fillId="3" borderId="0" xfId="0" applyFont="1" applyFill="1"/>
    <xf numFmtId="0" fontId="1" fillId="3" borderId="0" xfId="0" applyFont="1" applyFill="1" applyAlignment="1">
      <alignment wrapText="1"/>
    </xf>
    <xf numFmtId="0" fontId="1" fillId="3" borderId="0" xfId="0" applyFont="1" applyFill="1" applyAlignment="1">
      <alignment horizontal="left" wrapText="1"/>
    </xf>
    <xf numFmtId="0" fontId="1" fillId="3" borderId="0" xfId="0" applyFont="1" applyFill="1" applyAlignment="1">
      <alignment horizontal="left"/>
    </xf>
    <xf numFmtId="0" fontId="103" fillId="3" borderId="0" xfId="0" applyFont="1" applyFill="1" applyAlignment="1"/>
    <xf numFmtId="0" fontId="1" fillId="3" borderId="45" xfId="0" applyFont="1" applyFill="1" applyBorder="1" applyAlignment="1">
      <alignment vertical="top" wrapText="1"/>
    </xf>
    <xf numFmtId="0" fontId="1" fillId="3" borderId="35" xfId="0" applyFont="1" applyFill="1" applyBorder="1" applyAlignment="1">
      <alignment vertical="top" wrapText="1"/>
    </xf>
    <xf numFmtId="0" fontId="1" fillId="0" borderId="35" xfId="0" applyFont="1" applyBorder="1" applyAlignment="1">
      <alignment vertical="top" wrapText="1"/>
    </xf>
    <xf numFmtId="0" fontId="1" fillId="3" borderId="37" xfId="0" applyFont="1" applyFill="1" applyBorder="1" applyAlignment="1">
      <alignment vertical="top" wrapText="1"/>
    </xf>
    <xf numFmtId="0" fontId="1" fillId="3" borderId="46" xfId="0" applyFont="1" applyFill="1" applyBorder="1" applyAlignment="1">
      <alignment vertical="top" wrapText="1"/>
    </xf>
    <xf numFmtId="0" fontId="1" fillId="3" borderId="35" xfId="0" applyFont="1" applyFill="1" applyBorder="1" applyAlignment="1">
      <alignment horizontal="left" vertical="top" wrapText="1"/>
    </xf>
    <xf numFmtId="0" fontId="1" fillId="3" borderId="35" xfId="0" applyFont="1" applyFill="1" applyBorder="1" applyAlignment="1">
      <alignment horizontal="left" wrapText="1"/>
    </xf>
    <xf numFmtId="0" fontId="1" fillId="3" borderId="46" xfId="0" applyFont="1" applyFill="1" applyBorder="1" applyAlignment="1">
      <alignment horizontal="left" vertical="top" wrapText="1"/>
    </xf>
    <xf numFmtId="0" fontId="1" fillId="3" borderId="45"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37" xfId="0" applyFont="1" applyFill="1" applyBorder="1" applyAlignment="1">
      <alignment horizontal="left" vertical="top" wrapText="1"/>
    </xf>
    <xf numFmtId="0" fontId="1" fillId="17" borderId="35" xfId="0" applyFont="1" applyFill="1" applyBorder="1" applyAlignment="1">
      <alignment vertical="top" wrapText="1"/>
    </xf>
    <xf numFmtId="0" fontId="1" fillId="3" borderId="2" xfId="0" applyFont="1" applyFill="1" applyBorder="1" applyAlignment="1">
      <alignment horizontal="left" wrapText="1"/>
    </xf>
    <xf numFmtId="0" fontId="0" fillId="3" borderId="32" xfId="0" applyFill="1" applyBorder="1" applyAlignment="1"/>
    <xf numFmtId="0" fontId="1" fillId="24" borderId="0" xfId="0" applyFont="1" applyFill="1" applyAlignment="1">
      <alignment horizontal="left" vertical="top" wrapText="1"/>
    </xf>
    <xf numFmtId="0" fontId="1" fillId="21" borderId="0" xfId="0" applyFont="1" applyFill="1" applyAlignment="1">
      <alignment horizontal="left" vertical="top" wrapText="1"/>
    </xf>
    <xf numFmtId="0" fontId="28" fillId="3" borderId="9" xfId="1" applyFill="1" applyBorder="1" applyAlignment="1"/>
    <xf numFmtId="0" fontId="0" fillId="3" borderId="9" xfId="0" applyFill="1" applyBorder="1" applyAlignment="1"/>
    <xf numFmtId="0" fontId="61" fillId="3" borderId="0" xfId="0" applyFont="1" applyFill="1" applyAlignment="1"/>
    <xf numFmtId="0" fontId="0" fillId="3" borderId="51" xfId="0" applyFill="1" applyBorder="1" applyAlignment="1"/>
    <xf numFmtId="0" fontId="0" fillId="3" borderId="65" xfId="0" applyFill="1" applyBorder="1" applyAlignment="1"/>
    <xf numFmtId="0" fontId="0" fillId="3" borderId="59" xfId="0" applyFill="1" applyBorder="1" applyAlignment="1"/>
    <xf numFmtId="0" fontId="0" fillId="3" borderId="16" xfId="0" applyFill="1" applyBorder="1" applyAlignment="1"/>
    <xf numFmtId="0" fontId="2" fillId="3" borderId="0" xfId="0" applyFont="1" applyFill="1" applyAlignment="1"/>
    <xf numFmtId="0" fontId="1" fillId="0" borderId="0" xfId="0" applyFont="1" applyAlignment="1">
      <alignment vertical="top" wrapText="1"/>
    </xf>
    <xf numFmtId="0" fontId="1" fillId="0" borderId="20" xfId="0" applyFont="1" applyBorder="1" applyAlignment="1">
      <alignment vertical="top" wrapText="1"/>
    </xf>
    <xf numFmtId="0" fontId="1" fillId="22" borderId="20" xfId="0" applyFont="1" applyFill="1" applyBorder="1" applyAlignment="1">
      <alignment vertical="top"/>
    </xf>
    <xf numFmtId="0" fontId="1" fillId="0" borderId="20" xfId="0" applyFont="1" applyBorder="1" applyAlignment="1">
      <alignment wrapText="1"/>
    </xf>
    <xf numFmtId="0" fontId="1" fillId="0" borderId="20" xfId="0" applyFont="1" applyBorder="1"/>
    <xf numFmtId="0" fontId="1" fillId="0" borderId="0" xfId="0" applyFont="1"/>
    <xf numFmtId="0" fontId="1" fillId="0" borderId="22" xfId="0" applyFont="1" applyBorder="1" applyAlignment="1">
      <alignment vertical="top" wrapText="1"/>
    </xf>
    <xf numFmtId="0" fontId="1" fillId="0" borderId="0" xfId="0" applyFont="1" applyAlignment="1">
      <alignment wrapText="1"/>
    </xf>
    <xf numFmtId="0" fontId="1" fillId="0" borderId="22" xfId="0" applyFont="1" applyBorder="1" applyAlignment="1">
      <alignment wrapText="1"/>
    </xf>
  </cellXfs>
  <cellStyles count="3">
    <cellStyle name="Hyperlink" xfId="1" builtinId="8"/>
    <cellStyle name="Normal" xfId="0" builtinId="0"/>
    <cellStyle name="Percent" xfId="2" builtinId="5"/>
  </cellStyles>
  <dxfs count="5">
    <dxf>
      <fill>
        <patternFill>
          <bgColor rgb="FFFFFF00"/>
        </patternFill>
      </fill>
    </dxf>
    <dxf>
      <fill>
        <patternFill>
          <bgColor rgb="FF00FC72"/>
        </patternFill>
      </fill>
    </dxf>
    <dxf>
      <fill>
        <patternFill>
          <bgColor rgb="FFFF9300"/>
        </patternFill>
      </fill>
    </dxf>
    <dxf>
      <fill>
        <patternFill>
          <bgColor rgb="FFFF0000"/>
        </patternFill>
      </fill>
    </dxf>
    <dxf>
      <fill>
        <patternFill>
          <bgColor rgb="FF941100"/>
        </patternFill>
      </fill>
    </dxf>
  </dxfs>
  <tableStyles count="0" defaultTableStyle="TableStyleMedium9" defaultPivotStyle="PivotStyleLight16"/>
  <colors>
    <mruColors>
      <color rgb="FFF2F2F2"/>
      <color rgb="FF1F497D"/>
      <color rgb="FF0000FF"/>
      <color rgb="FFFF4C41"/>
      <color rgb="FF941100"/>
      <color rgb="FFFF9300"/>
      <color rgb="FF00FC72"/>
      <color rgb="FFFF7C00"/>
      <color rgb="FF30FA41"/>
      <color rgb="FFFF7E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tif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3" Type="http://schemas.openxmlformats.org/officeDocument/2006/relationships/hyperlink" Target="https://www.who.int/publications/i/item/WHO-2019-nCoV-Risk-based-international-travel-2021.1" TargetMode="External"/><Relationship Id="rId18" Type="http://schemas.openxmlformats.org/officeDocument/2006/relationships/hyperlink" Target="https://www.who.int/publications/i/item/who-2019-nCoV-surveillanceguidance-2020.7" TargetMode="External"/><Relationship Id="rId26" Type="http://schemas.openxmlformats.org/officeDocument/2006/relationships/hyperlink" Target="https://www.who.int/publications/i/item/considerations-in-adjusting-public-health-and-social-measures-in-the-context-of-covid-19-interim-guidance" TargetMode="External"/><Relationship Id="rId39" Type="http://schemas.openxmlformats.org/officeDocument/2006/relationships/hyperlink" Target="https://www.who.int/publications/i/item/WHO-2019-nCoV-Ag-RDTs-Self_testing-2022.1" TargetMode="External"/><Relationship Id="rId21" Type="http://schemas.openxmlformats.org/officeDocument/2006/relationships/hyperlink" Target="https://www.who.int/publications/i/item/WHO-2019-nCoV-Sci_Brief-Natural_immunity-2021.1" TargetMode="External"/><Relationship Id="rId34" Type="http://schemas.openxmlformats.org/officeDocument/2006/relationships/hyperlink" Target="https://www.who.int/emergencies/diseases/novel-coronavirus-2019/advice-for-public/when-and-how-to-use-masks" TargetMode="External"/><Relationship Id="rId42" Type="http://schemas.openxmlformats.org/officeDocument/2006/relationships/hyperlink" Target="https://www.who.int/publications/i/item/WHO-2019-nCoV-Policy-Brief-Risk-based-international-travel-2021.1" TargetMode="External"/><Relationship Id="rId47" Type="http://schemas.openxmlformats.org/officeDocument/2006/relationships/hyperlink" Target="https://www.who.int/publications/i/item/WHO-2019-nCoV-IPC-Annex-2021.1" TargetMode="External"/><Relationship Id="rId50" Type="http://schemas.openxmlformats.org/officeDocument/2006/relationships/hyperlink" Target="https://www.who.int/publications/i/item/considerations-for-public-health-and-social-measures-in-the-workplace-in-the-context-of-covid-19" TargetMode="External"/><Relationship Id="rId7" Type="http://schemas.openxmlformats.org/officeDocument/2006/relationships/hyperlink" Target="https://www.who.int/publications/i/item/critical-preparedness-readiness-and-response-actions-for-covid-19" TargetMode="External"/><Relationship Id="rId2" Type="http://schemas.openxmlformats.org/officeDocument/2006/relationships/hyperlink" Target="https://www.who.int/emergencies/diseases/novel-coronavirus-2019/technical-guidance" TargetMode="External"/><Relationship Id="rId16" Type="http://schemas.openxmlformats.org/officeDocument/2006/relationships/hyperlink" Target="https://www.who.int/publications/i/item/WHO-2019-nCoV-IHR-Quarantine-2021.1" TargetMode="External"/><Relationship Id="rId29" Type="http://schemas.openxmlformats.org/officeDocument/2006/relationships/hyperlink" Target="https://www.who.int/publications/i/item/WHO-2019-nCoV-ipc-guideline-2022.2" TargetMode="External"/><Relationship Id="rId11" Type="http://schemas.openxmlformats.org/officeDocument/2006/relationships/hyperlink" Target="https://www.who.int/publications/m/item/enhancing-readiness-for-omicron-(b.1.1.529)-technical-brief-and-priority-actions-for-member-states" TargetMode="External"/><Relationship Id="rId24" Type="http://schemas.openxmlformats.org/officeDocument/2006/relationships/hyperlink" Target="https://www.who.int/publications/i/item/WHO-2019-nCoV-genomic_sequencing-2021.1" TargetMode="External"/><Relationship Id="rId32" Type="http://schemas.openxmlformats.org/officeDocument/2006/relationships/hyperlink" Target="https://www.who.int/publications/i/item/WHO-2019-nCoV-IPC_Masks-Children-2020.1" TargetMode="External"/><Relationship Id="rId37" Type="http://schemas.openxmlformats.org/officeDocument/2006/relationships/hyperlink" Target="Infection%20prevention%20and%20control%20in%20the%20context%20of%20coronavirus%20disease%20(&#8206;COVID-19)&#8206;:%20a%20living%20guideline,%2025%20April%202022:%20updated%20chapter:%20mask%20use,%20part%201:%20health%20care%20settings:%20https:/www.who.int/publications/i/item/WHO-2019-nCoV-ipc-guideline-2022.2" TargetMode="External"/><Relationship Id="rId40" Type="http://schemas.openxmlformats.org/officeDocument/2006/relationships/hyperlink" Target="https://www.who.int/publications/i/item/controlling-the-spread-of-covid-19-at-ground-crossings" TargetMode="External"/><Relationship Id="rId45" Type="http://schemas.openxmlformats.org/officeDocument/2006/relationships/hyperlink" Target="https://www.who.int/publications/i/item/cleaning-and-disinfection-of-environmental-surfaces-inthe-context-of-covid-19" TargetMode="External"/><Relationship Id="rId5" Type="http://schemas.openxmlformats.org/officeDocument/2006/relationships/hyperlink" Target="https://www.who.int/emergencies/diseases/novel-coronavirus-2019/situation-reports/" TargetMode="External"/><Relationship Id="rId15" Type="http://schemas.openxmlformats.org/officeDocument/2006/relationships/hyperlink" Target="https://www.who.int/publications/i/item/contact-tracing-in-the-context-of-covid-19" TargetMode="External"/><Relationship Id="rId23" Type="http://schemas.openxmlformats.org/officeDocument/2006/relationships/hyperlink" Target="https://www.who.int/publications/i/item/antigen-detection-in-the-diagnosis-of-sars-cov-2infection-using-rapid-immunoassays" TargetMode="External"/><Relationship Id="rId28" Type="http://schemas.openxmlformats.org/officeDocument/2006/relationships/hyperlink" Target="https://www.who.int/publications/i/item/key-planning-recommendations-for-mass-gatherings-in-the-context-of-the-current-covid-19-outbreak" TargetMode="External"/><Relationship Id="rId36" Type="http://schemas.openxmlformats.org/officeDocument/2006/relationships/hyperlink" Target="https://www.who.int/publications/i/item/advice-on-the-use-of-masks-in-the-community-during-home-care-and-in-healthcare-settings-in-the-context-of-the-novel-coronavirus-(2019-ncov)-outbreak" TargetMode="External"/><Relationship Id="rId49" Type="http://schemas.openxmlformats.org/officeDocument/2006/relationships/hyperlink" Target="https://www.who.int/publications/i/item/WHO-2019-nCoV-IPC_Masks-Health_Workers-Omicron_variant-2021.1" TargetMode="External"/><Relationship Id="rId10" Type="http://schemas.openxmlformats.org/officeDocument/2006/relationships/hyperlink" Target="https://www.who.int/publications/i/item/WHO-2019-nCoV-Contact-tracing-and-quarantine-Omicron-variant-2022.1" TargetMode="External"/><Relationship Id="rId19" Type="http://schemas.openxmlformats.org/officeDocument/2006/relationships/hyperlink" Target="https://www.who.int/publications/i/item/criteria-for-releasing-covid-19-patients-from-isolation" TargetMode="External"/><Relationship Id="rId31" Type="http://schemas.openxmlformats.org/officeDocument/2006/relationships/hyperlink" Target="https://www.who.int/publications/i/item/WHO-2019-nCoV-IPC-Masks-Comm-health-care-2021.1" TargetMode="External"/><Relationship Id="rId44" Type="http://schemas.openxmlformats.org/officeDocument/2006/relationships/hyperlink" Target="https://www.who.int/publications/i/item/covid-19-global-risk-communication-and-community-engagement-strategy" TargetMode="External"/><Relationship Id="rId4" Type="http://schemas.openxmlformats.org/officeDocument/2006/relationships/hyperlink" Target="https://www.who.int/emergencies/diseases/novel-coronavirus-2019/technical-guidance-publications" TargetMode="External"/><Relationship Id="rId9" Type="http://schemas.openxmlformats.org/officeDocument/2006/relationships/hyperlink" Target="https://www.who.int/emergencies/diseases/novel-coronavirus-2019/question-and-answers-hub/q-a-detail/coronavirus-disease-covid-19-mass-gatherings" TargetMode="External"/><Relationship Id="rId14" Type="http://schemas.openxmlformats.org/officeDocument/2006/relationships/hyperlink" Target="https://www.who.int/news-room/articles-detail/who-advice-for-international-traffic-in-relation-to-the-sars-cov-2-omicron-variant" TargetMode="External"/><Relationship Id="rId22" Type="http://schemas.openxmlformats.org/officeDocument/2006/relationships/hyperlink" Target="https://www.who.int/publications/i/item/WHO-2019-nCoV-lab-testing-2021.1-eng" TargetMode="External"/><Relationship Id="rId27" Type="http://schemas.openxmlformats.org/officeDocument/2006/relationships/hyperlink" Target="https://www.who.int/publications/i/item/considerations-for-mass-gatherings-in-the-context-of-covid-19-annex-considerations-in-adjusting-public-health-and-social-measures-in-the-context-of-covid-19" TargetMode="External"/><Relationship Id="rId30" Type="http://schemas.openxmlformats.org/officeDocument/2006/relationships/hyperlink" Target="https://app.magicapp.org/#/guideline/Lr2a8L/rec/noRmXl" TargetMode="External"/><Relationship Id="rId35" Type="http://schemas.openxmlformats.org/officeDocument/2006/relationships/hyperlink" Target="https://www.who.int/publications/i/item/WHO-2019-nCoV-PPE_specifications-2020.1" TargetMode="External"/><Relationship Id="rId43" Type="http://schemas.openxmlformats.org/officeDocument/2006/relationships/hyperlink" Target="https://www.who.int/publications/i/item/risk-communication-and-community-engagement-(rcce)-action-plan-guidance" TargetMode="External"/><Relationship Id="rId48" Type="http://schemas.openxmlformats.org/officeDocument/2006/relationships/hyperlink" Target="https://www.who.int/publications/i/item/rational-use-of-personal-protective-equipment-for-coronavirus-disease-(covid-19)-and-considerations-during-severe-shortages" TargetMode="External"/><Relationship Id="rId8" Type="http://schemas.openxmlformats.org/officeDocument/2006/relationships/hyperlink" Target="https://www.who.int/emergencies/diseases/novel-coronavirus-2019/advice-for-public" TargetMode="External"/><Relationship Id="rId3" Type="http://schemas.openxmlformats.org/officeDocument/2006/relationships/hyperlink" Target="https://www.who.int/publications/i/item/holding-gatherings-during-the-covid-19-pandemic-who-policy-brief-2-august-2021" TargetMode="External"/><Relationship Id="rId12" Type="http://schemas.openxmlformats.org/officeDocument/2006/relationships/hyperlink" Target="https://www.who.int/teams/health-care-readiness/covid-19" TargetMode="External"/><Relationship Id="rId17" Type="http://schemas.openxmlformats.org/officeDocument/2006/relationships/hyperlink" Target="https://www.who.int/publications/i/item/WHO-2019-nCoV-Surveillance_Case_Definition-2020.2" TargetMode="External"/><Relationship Id="rId25" Type="http://schemas.openxmlformats.org/officeDocument/2006/relationships/hyperlink" Target="https://www.who.int/news/item/26-11-2021-classification-of-omicron-(b.1.1.529)-sars-cov-2-variant-of-concern" TargetMode="External"/><Relationship Id="rId33" Type="http://schemas.openxmlformats.org/officeDocument/2006/relationships/hyperlink" Target="https://www.who.int/news-room/questions-and-answers/item/q-a-children-and-masks-related-to-covid-19" TargetMode="External"/><Relationship Id="rId38" Type="http://schemas.openxmlformats.org/officeDocument/2006/relationships/hyperlink" Target="https://www.who.int/news/item/08-03-2022-interim-statement-on-covid-19-vaccines-in-the-context-of-the-circulation-of-the-omicron-sars-cov-2-variant-from-the-who-technical-advisory-group-on-covid-19-vaccine-composition-(tag-co-vac)-08-march-2022" TargetMode="External"/><Relationship Id="rId46" Type="http://schemas.openxmlformats.org/officeDocument/2006/relationships/hyperlink" Target="https://www.who.int/publications/i/item/WHO-2019-nCoV-IPC-WASH-2020.4" TargetMode="External"/><Relationship Id="rId20" Type="http://schemas.openxmlformats.org/officeDocument/2006/relationships/hyperlink" Target="https://www.who.int/publications/i/item/WHO-2019-nCoV-IPC-2021.1" TargetMode="External"/><Relationship Id="rId41" Type="http://schemas.openxmlformats.org/officeDocument/2006/relationships/hyperlink" Target="https://www.who.int/news-room/articles-detail/interim-position-paper-considerations-regarding-proof-of-covid-19-vaccination-for-international-travellers" TargetMode="External"/><Relationship Id="rId1" Type="http://schemas.openxmlformats.org/officeDocument/2006/relationships/image" Target="../media/image1.png"/><Relationship Id="rId6" Type="http://schemas.openxmlformats.org/officeDocument/2006/relationships/hyperlink" Target="https://www.who.int/publications/i/item/WHO-2019-nCoV-SurveillanceGuidance-2022.1"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230128</xdr:colOff>
      <xdr:row>0</xdr:row>
      <xdr:rowOff>503959</xdr:rowOff>
    </xdr:to>
    <xdr:pic>
      <xdr:nvPicPr>
        <xdr:cNvPr id="3" name="Picture 2">
          <a:extLst>
            <a:ext uri="{FF2B5EF4-FFF2-40B4-BE49-F238E27FC236}">
              <a16:creationId xmlns:a16="http://schemas.microsoft.com/office/drawing/2014/main" id="{A78763AE-D6A8-4E8A-96D7-826A517A22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57150"/>
          <a:ext cx="1384558" cy="446809"/>
        </a:xfrm>
        <a:prstGeom prst="rect">
          <a:avLst/>
        </a:prstGeom>
      </xdr:spPr>
    </xdr:pic>
    <xdr:clientData/>
  </xdr:twoCellAnchor>
  <xdr:twoCellAnchor>
    <xdr:from>
      <xdr:col>6</xdr:col>
      <xdr:colOff>261978</xdr:colOff>
      <xdr:row>31</xdr:row>
      <xdr:rowOff>192741</xdr:rowOff>
    </xdr:from>
    <xdr:to>
      <xdr:col>9</xdr:col>
      <xdr:colOff>307335</xdr:colOff>
      <xdr:row>34</xdr:row>
      <xdr:rowOff>497541</xdr:rowOff>
    </xdr:to>
    <xdr:pic>
      <xdr:nvPicPr>
        <xdr:cNvPr id="2" name="Picture 1">
          <a:extLst>
            <a:ext uri="{FF2B5EF4-FFF2-40B4-BE49-F238E27FC236}">
              <a16:creationId xmlns:a16="http://schemas.microsoft.com/office/drawing/2014/main" id="{7A6D437A-3086-464C-AC00-F94F4F82F4F8}"/>
            </a:ext>
          </a:extLst>
        </xdr:cNvPr>
        <xdr:cNvPicPr>
          <a:picLocks noChangeAspect="1"/>
        </xdr:cNvPicPr>
      </xdr:nvPicPr>
      <xdr:blipFill>
        <a:blip xmlns:r="http://schemas.openxmlformats.org/officeDocument/2006/relationships" r:embed="rId2"/>
        <a:stretch>
          <a:fillRect/>
        </a:stretch>
      </xdr:blipFill>
      <xdr:spPr>
        <a:xfrm>
          <a:off x="5732747" y="14084587"/>
          <a:ext cx="2976126" cy="2356339"/>
        </a:xfrm>
        <a:prstGeom prst="rect">
          <a:avLst/>
        </a:prstGeom>
      </xdr:spPr>
    </xdr:pic>
    <xdr:clientData/>
  </xdr:twoCellAnchor>
  <xdr:twoCellAnchor editAs="oneCell">
    <xdr:from>
      <xdr:col>3</xdr:col>
      <xdr:colOff>0</xdr:colOff>
      <xdr:row>0</xdr:row>
      <xdr:rowOff>0</xdr:rowOff>
    </xdr:from>
    <xdr:to>
      <xdr:col>5</xdr:col>
      <xdr:colOff>219364</xdr:colOff>
      <xdr:row>1</xdr:row>
      <xdr:rowOff>3635</xdr:rowOff>
    </xdr:to>
    <xdr:pic>
      <xdr:nvPicPr>
        <xdr:cNvPr id="4" name="Picture 3">
          <a:extLst>
            <a:ext uri="{FF2B5EF4-FFF2-40B4-BE49-F238E27FC236}">
              <a16:creationId xmlns:a16="http://schemas.microsoft.com/office/drawing/2014/main" id="{9D4BDE67-0476-4D8B-9A9E-FA34372A84E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20" t="28527" r="1420" b="32097"/>
        <a:stretch/>
      </xdr:blipFill>
      <xdr:spPr>
        <a:xfrm>
          <a:off x="2297545" y="0"/>
          <a:ext cx="1997364" cy="5560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53340</xdr:colOff>
      <xdr:row>0</xdr:row>
      <xdr:rowOff>0</xdr:rowOff>
    </xdr:from>
    <xdr:to>
      <xdr:col>2</xdr:col>
      <xdr:colOff>593816</xdr:colOff>
      <xdr:row>0</xdr:row>
      <xdr:rowOff>534000</xdr:rowOff>
    </xdr:to>
    <xdr:pic>
      <xdr:nvPicPr>
        <xdr:cNvPr id="4" name="Picture 1">
          <a:extLst>
            <a:ext uri="{FF2B5EF4-FFF2-40B4-BE49-F238E27FC236}">
              <a16:creationId xmlns:a16="http://schemas.microsoft.com/office/drawing/2014/main" id="{4578408C-6A33-4F28-B115-28902E9880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0"/>
          <a:ext cx="1698716" cy="53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2</xdr:col>
      <xdr:colOff>860683</xdr:colOff>
      <xdr:row>0</xdr:row>
      <xdr:rowOff>484909</xdr:rowOff>
    </xdr:to>
    <xdr:pic>
      <xdr:nvPicPr>
        <xdr:cNvPr id="2" name="Picture 1">
          <a:extLst>
            <a:ext uri="{FF2B5EF4-FFF2-40B4-BE49-F238E27FC236}">
              <a16:creationId xmlns:a16="http://schemas.microsoft.com/office/drawing/2014/main" id="{11A2ED26-A863-431F-9DFA-2EFA308D65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38100"/>
          <a:ext cx="1384558" cy="446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70338</xdr:colOff>
      <xdr:row>0</xdr:row>
      <xdr:rowOff>46893</xdr:rowOff>
    </xdr:from>
    <xdr:to>
      <xdr:col>2</xdr:col>
      <xdr:colOff>347358</xdr:colOff>
      <xdr:row>0</xdr:row>
      <xdr:rowOff>493702</xdr:rowOff>
    </xdr:to>
    <xdr:pic>
      <xdr:nvPicPr>
        <xdr:cNvPr id="3" name="Picture 2">
          <a:extLst>
            <a:ext uri="{FF2B5EF4-FFF2-40B4-BE49-F238E27FC236}">
              <a16:creationId xmlns:a16="http://schemas.microsoft.com/office/drawing/2014/main" id="{B43B5CFD-D414-4F35-AE66-B3BA8B9A14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338" y="46893"/>
          <a:ext cx="1449328" cy="446809"/>
        </a:xfrm>
        <a:prstGeom prst="rect">
          <a:avLst/>
        </a:prstGeom>
      </xdr:spPr>
    </xdr:pic>
    <xdr:clientData/>
  </xdr:twoCellAnchor>
  <xdr:twoCellAnchor editAs="oneCell">
    <xdr:from>
      <xdr:col>1</xdr:col>
      <xdr:colOff>6456</xdr:colOff>
      <xdr:row>8</xdr:row>
      <xdr:rowOff>86103</xdr:rowOff>
    </xdr:from>
    <xdr:to>
      <xdr:col>16</xdr:col>
      <xdr:colOff>5477</xdr:colOff>
      <xdr:row>111</xdr:row>
      <xdr:rowOff>150479</xdr:rowOff>
    </xdr:to>
    <xdr:pic>
      <xdr:nvPicPr>
        <xdr:cNvPr id="4" name="Picture 3">
          <a:extLst>
            <a:ext uri="{FF2B5EF4-FFF2-40B4-BE49-F238E27FC236}">
              <a16:creationId xmlns:a16="http://schemas.microsoft.com/office/drawing/2014/main" id="{6773EA28-4DF0-7341-ACA6-EFF0FC0D0CC4}"/>
            </a:ext>
          </a:extLst>
        </xdr:cNvPr>
        <xdr:cNvPicPr>
          <a:picLocks noChangeAspect="1"/>
        </xdr:cNvPicPr>
      </xdr:nvPicPr>
      <xdr:blipFill>
        <a:blip xmlns:r="http://schemas.openxmlformats.org/officeDocument/2006/relationships" r:embed="rId2"/>
        <a:stretch>
          <a:fillRect/>
        </a:stretch>
      </xdr:blipFill>
      <xdr:spPr>
        <a:xfrm>
          <a:off x="422092" y="6055103"/>
          <a:ext cx="12468112" cy="201877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54429</xdr:colOff>
      <xdr:row>0</xdr:row>
      <xdr:rowOff>32657</xdr:rowOff>
    </xdr:from>
    <xdr:to>
      <xdr:col>1</xdr:col>
      <xdr:colOff>1166844</xdr:colOff>
      <xdr:row>0</xdr:row>
      <xdr:rowOff>479466</xdr:rowOff>
    </xdr:to>
    <xdr:pic>
      <xdr:nvPicPr>
        <xdr:cNvPr id="2" name="Picture 1">
          <a:extLst>
            <a:ext uri="{FF2B5EF4-FFF2-40B4-BE49-F238E27FC236}">
              <a16:creationId xmlns:a16="http://schemas.microsoft.com/office/drawing/2014/main" id="{61B023A5-6426-4666-ADBA-B7BF460D76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9" y="32657"/>
          <a:ext cx="1384558" cy="446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67733</xdr:colOff>
      <xdr:row>0</xdr:row>
      <xdr:rowOff>25400</xdr:rowOff>
    </xdr:from>
    <xdr:to>
      <xdr:col>1</xdr:col>
      <xdr:colOff>817291</xdr:colOff>
      <xdr:row>0</xdr:row>
      <xdr:rowOff>472209</xdr:rowOff>
    </xdr:to>
    <xdr:pic>
      <xdr:nvPicPr>
        <xdr:cNvPr id="2" name="Picture 1">
          <a:extLst>
            <a:ext uri="{FF2B5EF4-FFF2-40B4-BE49-F238E27FC236}">
              <a16:creationId xmlns:a16="http://schemas.microsoft.com/office/drawing/2014/main" id="{C89AF72A-62EF-4A03-B303-F79C119DC6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 y="25400"/>
          <a:ext cx="1384558" cy="446809"/>
        </a:xfrm>
        <a:prstGeom prst="rect">
          <a:avLst/>
        </a:prstGeom>
      </xdr:spPr>
    </xdr:pic>
    <xdr:clientData/>
  </xdr:twoCellAnchor>
  <xdr:twoCellAnchor>
    <xdr:from>
      <xdr:col>8</xdr:col>
      <xdr:colOff>1079500</xdr:colOff>
      <xdr:row>10</xdr:row>
      <xdr:rowOff>222250</xdr:rowOff>
    </xdr:from>
    <xdr:to>
      <xdr:col>8</xdr:col>
      <xdr:colOff>4836583</xdr:colOff>
      <xdr:row>10</xdr:row>
      <xdr:rowOff>349250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2A942E4-5108-DFBC-2581-36D4640DF971}"/>
            </a:ext>
          </a:extLst>
        </xdr:cNvPr>
        <xdr:cNvSpPr/>
      </xdr:nvSpPr>
      <xdr:spPr>
        <a:xfrm>
          <a:off x="11049000" y="7154333"/>
          <a:ext cx="3757083" cy="127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52917</xdr:colOff>
      <xdr:row>10</xdr:row>
      <xdr:rowOff>666750</xdr:rowOff>
    </xdr:from>
    <xdr:to>
      <xdr:col>8</xdr:col>
      <xdr:colOff>4857750</xdr:colOff>
      <xdr:row>10</xdr:row>
      <xdr:rowOff>941917</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59652F7D-6742-B955-AED7-E2B9E2E09BEF}"/>
            </a:ext>
          </a:extLst>
        </xdr:cNvPr>
        <xdr:cNvSpPr/>
      </xdr:nvSpPr>
      <xdr:spPr>
        <a:xfrm>
          <a:off x="10022417" y="7598833"/>
          <a:ext cx="4804833" cy="27516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10</xdr:row>
      <xdr:rowOff>1143000</xdr:rowOff>
    </xdr:from>
    <xdr:to>
      <xdr:col>8</xdr:col>
      <xdr:colOff>4773083</xdr:colOff>
      <xdr:row>10</xdr:row>
      <xdr:rowOff>1418167</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DB9F8E43-F146-36CC-F806-7F3E09C46939}"/>
            </a:ext>
          </a:extLst>
        </xdr:cNvPr>
        <xdr:cNvSpPr/>
      </xdr:nvSpPr>
      <xdr:spPr>
        <a:xfrm>
          <a:off x="9990667" y="8075083"/>
          <a:ext cx="4751916" cy="27516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1185333</xdr:colOff>
      <xdr:row>11</xdr:row>
      <xdr:rowOff>190500</xdr:rowOff>
    </xdr:from>
    <xdr:to>
      <xdr:col>8</xdr:col>
      <xdr:colOff>4265083</xdr:colOff>
      <xdr:row>11</xdr:row>
      <xdr:rowOff>349250</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ED46B339-F286-1D7E-1C73-D53D16390A6C}"/>
            </a:ext>
          </a:extLst>
        </xdr:cNvPr>
        <xdr:cNvSpPr/>
      </xdr:nvSpPr>
      <xdr:spPr>
        <a:xfrm>
          <a:off x="11154833" y="8953500"/>
          <a:ext cx="3079750" cy="158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1926167</xdr:colOff>
      <xdr:row>11</xdr:row>
      <xdr:rowOff>518583</xdr:rowOff>
    </xdr:from>
    <xdr:to>
      <xdr:col>8</xdr:col>
      <xdr:colOff>4773083</xdr:colOff>
      <xdr:row>11</xdr:row>
      <xdr:rowOff>814917</xdr:rowOff>
    </xdr:to>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54CA05BA-7AD9-9FC2-45AF-61EBFFE9E831}"/>
            </a:ext>
          </a:extLst>
        </xdr:cNvPr>
        <xdr:cNvSpPr/>
      </xdr:nvSpPr>
      <xdr:spPr>
        <a:xfrm>
          <a:off x="11895667" y="9281583"/>
          <a:ext cx="2846916" cy="29633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63500</xdr:colOff>
      <xdr:row>12</xdr:row>
      <xdr:rowOff>179917</xdr:rowOff>
    </xdr:from>
    <xdr:to>
      <xdr:col>8</xdr:col>
      <xdr:colOff>4847167</xdr:colOff>
      <xdr:row>12</xdr:row>
      <xdr:rowOff>465667</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D626920F-759C-CE49-FF6E-31AD886DE338}"/>
            </a:ext>
          </a:extLst>
        </xdr:cNvPr>
        <xdr:cNvSpPr/>
      </xdr:nvSpPr>
      <xdr:spPr>
        <a:xfrm>
          <a:off x="10033000" y="9863667"/>
          <a:ext cx="4783667" cy="285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31750</xdr:colOff>
      <xdr:row>14</xdr:row>
      <xdr:rowOff>158750</xdr:rowOff>
    </xdr:from>
    <xdr:to>
      <xdr:col>8</xdr:col>
      <xdr:colOff>4836583</xdr:colOff>
      <xdr:row>14</xdr:row>
      <xdr:rowOff>592667</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8095A833-7E0B-9131-2116-AB9AB7EC699F}"/>
            </a:ext>
          </a:extLst>
        </xdr:cNvPr>
        <xdr:cNvSpPr/>
      </xdr:nvSpPr>
      <xdr:spPr>
        <a:xfrm>
          <a:off x="10001250" y="11599333"/>
          <a:ext cx="4804833" cy="43391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16</xdr:row>
      <xdr:rowOff>137584</xdr:rowOff>
    </xdr:from>
    <xdr:to>
      <xdr:col>8</xdr:col>
      <xdr:colOff>4286250</xdr:colOff>
      <xdr:row>16</xdr:row>
      <xdr:rowOff>455084</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CF07AB13-1B9A-1EE7-2AB3-01CB0834C439}"/>
            </a:ext>
          </a:extLst>
        </xdr:cNvPr>
        <xdr:cNvSpPr/>
      </xdr:nvSpPr>
      <xdr:spPr>
        <a:xfrm>
          <a:off x="9980083" y="12911667"/>
          <a:ext cx="4275667" cy="317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1756833</xdr:colOff>
      <xdr:row>16</xdr:row>
      <xdr:rowOff>444500</xdr:rowOff>
    </xdr:from>
    <xdr:to>
      <xdr:col>8</xdr:col>
      <xdr:colOff>4582583</xdr:colOff>
      <xdr:row>16</xdr:row>
      <xdr:rowOff>740834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EBECE0C6-FFF0-7B3F-7916-DF4F06DC704C}"/>
            </a:ext>
          </a:extLst>
        </xdr:cNvPr>
        <xdr:cNvSpPr/>
      </xdr:nvSpPr>
      <xdr:spPr>
        <a:xfrm>
          <a:off x="11726333" y="13218583"/>
          <a:ext cx="2825750" cy="29633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52917</xdr:colOff>
      <xdr:row>17</xdr:row>
      <xdr:rowOff>306917</xdr:rowOff>
    </xdr:from>
    <xdr:to>
      <xdr:col>8</xdr:col>
      <xdr:colOff>4677833</xdr:colOff>
      <xdr:row>17</xdr:row>
      <xdr:rowOff>666749</xdr:rowOff>
    </xdr:to>
    <xdr:sp macro="" textlink="">
      <xdr:nvSpPr>
        <xdr:cNvPr id="13" name="Rectangle: Rounded Corners 12">
          <a:hlinkClick xmlns:r="http://schemas.openxmlformats.org/officeDocument/2006/relationships" r:id="rId9"/>
          <a:extLst>
            <a:ext uri="{FF2B5EF4-FFF2-40B4-BE49-F238E27FC236}">
              <a16:creationId xmlns:a16="http://schemas.microsoft.com/office/drawing/2014/main" id="{C3F834A6-E338-AA83-9DF6-07CC3AE6BC1B}"/>
            </a:ext>
          </a:extLst>
        </xdr:cNvPr>
        <xdr:cNvSpPr/>
      </xdr:nvSpPr>
      <xdr:spPr>
        <a:xfrm flipH="1" flipV="1">
          <a:off x="10022417" y="13895917"/>
          <a:ext cx="4624916" cy="35983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18</xdr:row>
      <xdr:rowOff>349250</xdr:rowOff>
    </xdr:from>
    <xdr:to>
      <xdr:col>10</xdr:col>
      <xdr:colOff>10584</xdr:colOff>
      <xdr:row>18</xdr:row>
      <xdr:rowOff>740833</xdr:rowOff>
    </xdr:to>
    <xdr:sp macro="" textlink="">
      <xdr:nvSpPr>
        <xdr:cNvPr id="14" name="Rectangle: Rounded Corners 13">
          <a:hlinkClick xmlns:r="http://schemas.openxmlformats.org/officeDocument/2006/relationships" r:id="rId10"/>
          <a:extLst>
            <a:ext uri="{FF2B5EF4-FFF2-40B4-BE49-F238E27FC236}">
              <a16:creationId xmlns:a16="http://schemas.microsoft.com/office/drawing/2014/main" id="{F2E4DD45-3A27-613A-F6FE-AC6E6603A857}"/>
            </a:ext>
          </a:extLst>
        </xdr:cNvPr>
        <xdr:cNvSpPr/>
      </xdr:nvSpPr>
      <xdr:spPr>
        <a:xfrm>
          <a:off x="9969500" y="17261417"/>
          <a:ext cx="4878917" cy="3915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31750</xdr:colOff>
      <xdr:row>21</xdr:row>
      <xdr:rowOff>370417</xdr:rowOff>
    </xdr:from>
    <xdr:to>
      <xdr:col>8</xdr:col>
      <xdr:colOff>4508500</xdr:colOff>
      <xdr:row>21</xdr:row>
      <xdr:rowOff>603250</xdr:rowOff>
    </xdr:to>
    <xdr:sp macro="" textlink="">
      <xdr:nvSpPr>
        <xdr:cNvPr id="15" name="Rectangle: Rounded Corners 14">
          <a:hlinkClick xmlns:r="http://schemas.openxmlformats.org/officeDocument/2006/relationships" r:id="rId11"/>
          <a:extLst>
            <a:ext uri="{FF2B5EF4-FFF2-40B4-BE49-F238E27FC236}">
              <a16:creationId xmlns:a16="http://schemas.microsoft.com/office/drawing/2014/main" id="{E0CB2482-15E9-EE29-D12F-683604B103CD}"/>
            </a:ext>
          </a:extLst>
        </xdr:cNvPr>
        <xdr:cNvSpPr/>
      </xdr:nvSpPr>
      <xdr:spPr>
        <a:xfrm>
          <a:off x="10001250" y="19420417"/>
          <a:ext cx="4476750" cy="2328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285750</xdr:colOff>
      <xdr:row>24</xdr:row>
      <xdr:rowOff>179916</xdr:rowOff>
    </xdr:from>
    <xdr:to>
      <xdr:col>8</xdr:col>
      <xdr:colOff>4011083</xdr:colOff>
      <xdr:row>24</xdr:row>
      <xdr:rowOff>359833</xdr:rowOff>
    </xdr:to>
    <xdr:sp macro="" textlink="">
      <xdr:nvSpPr>
        <xdr:cNvPr id="16" name="Rectangle: Rounded Corners 15">
          <a:hlinkClick xmlns:r="http://schemas.openxmlformats.org/officeDocument/2006/relationships" r:id="rId12"/>
          <a:extLst>
            <a:ext uri="{FF2B5EF4-FFF2-40B4-BE49-F238E27FC236}">
              <a16:creationId xmlns:a16="http://schemas.microsoft.com/office/drawing/2014/main" id="{0013D867-205D-476F-C81F-E3043DFBE85B}"/>
            </a:ext>
          </a:extLst>
        </xdr:cNvPr>
        <xdr:cNvSpPr/>
      </xdr:nvSpPr>
      <xdr:spPr>
        <a:xfrm>
          <a:off x="10255250" y="21695833"/>
          <a:ext cx="3725333" cy="17991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42333</xdr:colOff>
      <xdr:row>26</xdr:row>
      <xdr:rowOff>359833</xdr:rowOff>
    </xdr:from>
    <xdr:to>
      <xdr:col>8</xdr:col>
      <xdr:colOff>4370917</xdr:colOff>
      <xdr:row>26</xdr:row>
      <xdr:rowOff>613833</xdr:rowOff>
    </xdr:to>
    <xdr:sp macro="" textlink="">
      <xdr:nvSpPr>
        <xdr:cNvPr id="17" name="Rectangle: Rounded Corners 16">
          <a:hlinkClick xmlns:r="http://schemas.openxmlformats.org/officeDocument/2006/relationships" r:id="rId13"/>
          <a:extLst>
            <a:ext uri="{FF2B5EF4-FFF2-40B4-BE49-F238E27FC236}">
              <a16:creationId xmlns:a16="http://schemas.microsoft.com/office/drawing/2014/main" id="{D611BE05-8EE4-C0A3-5573-028BCE9480EB}"/>
            </a:ext>
          </a:extLst>
        </xdr:cNvPr>
        <xdr:cNvSpPr/>
      </xdr:nvSpPr>
      <xdr:spPr>
        <a:xfrm>
          <a:off x="10011833" y="23304500"/>
          <a:ext cx="4328584" cy="254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42333</xdr:colOff>
      <xdr:row>26</xdr:row>
      <xdr:rowOff>687916</xdr:rowOff>
    </xdr:from>
    <xdr:to>
      <xdr:col>8</xdr:col>
      <xdr:colOff>4434417</xdr:colOff>
      <xdr:row>26</xdr:row>
      <xdr:rowOff>920750</xdr:rowOff>
    </xdr:to>
    <xdr:sp macro="" textlink="">
      <xdr:nvSpPr>
        <xdr:cNvPr id="18" name="Rectangle: Rounded Corners 17">
          <a:hlinkClick xmlns:r="http://schemas.openxmlformats.org/officeDocument/2006/relationships" r:id="rId13"/>
          <a:extLst>
            <a:ext uri="{FF2B5EF4-FFF2-40B4-BE49-F238E27FC236}">
              <a16:creationId xmlns:a16="http://schemas.microsoft.com/office/drawing/2014/main" id="{69B5503A-EBE5-F781-C7F0-EBB7918AFD64}"/>
            </a:ext>
          </a:extLst>
        </xdr:cNvPr>
        <xdr:cNvSpPr/>
      </xdr:nvSpPr>
      <xdr:spPr>
        <a:xfrm>
          <a:off x="10011833" y="23632583"/>
          <a:ext cx="4392084" cy="23283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31750</xdr:colOff>
      <xdr:row>26</xdr:row>
      <xdr:rowOff>994833</xdr:rowOff>
    </xdr:from>
    <xdr:to>
      <xdr:col>8</xdr:col>
      <xdr:colOff>4762500</xdr:colOff>
      <xdr:row>26</xdr:row>
      <xdr:rowOff>1227666</xdr:rowOff>
    </xdr:to>
    <xdr:sp macro="" textlink="">
      <xdr:nvSpPr>
        <xdr:cNvPr id="19" name="Rectangle: Rounded Corners 18">
          <a:hlinkClick xmlns:r="http://schemas.openxmlformats.org/officeDocument/2006/relationships" r:id="rId14"/>
          <a:extLst>
            <a:ext uri="{FF2B5EF4-FFF2-40B4-BE49-F238E27FC236}">
              <a16:creationId xmlns:a16="http://schemas.microsoft.com/office/drawing/2014/main" id="{9019DF38-4994-3F2E-D8A1-ECFB575CFC51}"/>
            </a:ext>
          </a:extLst>
        </xdr:cNvPr>
        <xdr:cNvSpPr/>
      </xdr:nvSpPr>
      <xdr:spPr>
        <a:xfrm>
          <a:off x="10001250" y="23939500"/>
          <a:ext cx="4730750" cy="2328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42333</xdr:colOff>
      <xdr:row>28</xdr:row>
      <xdr:rowOff>179917</xdr:rowOff>
    </xdr:from>
    <xdr:to>
      <xdr:col>8</xdr:col>
      <xdr:colOff>4836583</xdr:colOff>
      <xdr:row>28</xdr:row>
      <xdr:rowOff>317500</xdr:rowOff>
    </xdr:to>
    <xdr:sp macro="" textlink="">
      <xdr:nvSpPr>
        <xdr:cNvPr id="20" name="Rectangle: Rounded Corners 19">
          <a:hlinkClick xmlns:r="http://schemas.openxmlformats.org/officeDocument/2006/relationships" r:id="rId15"/>
          <a:extLst>
            <a:ext uri="{FF2B5EF4-FFF2-40B4-BE49-F238E27FC236}">
              <a16:creationId xmlns:a16="http://schemas.microsoft.com/office/drawing/2014/main" id="{5C4A988E-0579-E3EE-C21A-488954E4D772}"/>
            </a:ext>
          </a:extLst>
        </xdr:cNvPr>
        <xdr:cNvSpPr/>
      </xdr:nvSpPr>
      <xdr:spPr>
        <a:xfrm>
          <a:off x="10011833" y="25749250"/>
          <a:ext cx="4794250" cy="1375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740833</xdr:colOff>
      <xdr:row>28</xdr:row>
      <xdr:rowOff>391584</xdr:rowOff>
    </xdr:from>
    <xdr:to>
      <xdr:col>8</xdr:col>
      <xdr:colOff>4677833</xdr:colOff>
      <xdr:row>28</xdr:row>
      <xdr:rowOff>592667</xdr:rowOff>
    </xdr:to>
    <xdr:sp macro="" textlink="">
      <xdr:nvSpPr>
        <xdr:cNvPr id="21" name="Rectangle: Rounded Corners 20">
          <a:hlinkClick xmlns:r="http://schemas.openxmlformats.org/officeDocument/2006/relationships" r:id="rId10"/>
          <a:extLst>
            <a:ext uri="{FF2B5EF4-FFF2-40B4-BE49-F238E27FC236}">
              <a16:creationId xmlns:a16="http://schemas.microsoft.com/office/drawing/2014/main" id="{7D6984EC-9DFB-ABB6-83C3-52CA3DC7881A}"/>
            </a:ext>
          </a:extLst>
        </xdr:cNvPr>
        <xdr:cNvSpPr/>
      </xdr:nvSpPr>
      <xdr:spPr>
        <a:xfrm>
          <a:off x="10710333" y="25960917"/>
          <a:ext cx="3937000" cy="2010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29</xdr:row>
      <xdr:rowOff>624417</xdr:rowOff>
    </xdr:from>
    <xdr:to>
      <xdr:col>8</xdr:col>
      <xdr:colOff>4646083</xdr:colOff>
      <xdr:row>30</xdr:row>
      <xdr:rowOff>0</xdr:rowOff>
    </xdr:to>
    <xdr:sp macro="" textlink="">
      <xdr:nvSpPr>
        <xdr:cNvPr id="22" name="Rectangle: Rounded Corners 21">
          <a:extLst>
            <a:ext uri="{FF2B5EF4-FFF2-40B4-BE49-F238E27FC236}">
              <a16:creationId xmlns:a16="http://schemas.microsoft.com/office/drawing/2014/main" id="{A3323AE2-07C9-2567-572B-2E8C376563CF}"/>
            </a:ext>
          </a:extLst>
        </xdr:cNvPr>
        <xdr:cNvSpPr/>
      </xdr:nvSpPr>
      <xdr:spPr>
        <a:xfrm>
          <a:off x="9980083" y="27135667"/>
          <a:ext cx="4635500" cy="1375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306917</xdr:colOff>
      <xdr:row>28</xdr:row>
      <xdr:rowOff>825500</xdr:rowOff>
    </xdr:from>
    <xdr:to>
      <xdr:col>8</xdr:col>
      <xdr:colOff>4720167</xdr:colOff>
      <xdr:row>29</xdr:row>
      <xdr:rowOff>0</xdr:rowOff>
    </xdr:to>
    <xdr:sp macro="" textlink="">
      <xdr:nvSpPr>
        <xdr:cNvPr id="23" name="Rectangle: Rounded Corners 22">
          <a:hlinkClick xmlns:r="http://schemas.openxmlformats.org/officeDocument/2006/relationships" r:id="rId16"/>
          <a:extLst>
            <a:ext uri="{FF2B5EF4-FFF2-40B4-BE49-F238E27FC236}">
              <a16:creationId xmlns:a16="http://schemas.microsoft.com/office/drawing/2014/main" id="{991D24C2-726A-421E-0FF5-DA738D4376F1}"/>
            </a:ext>
          </a:extLst>
        </xdr:cNvPr>
        <xdr:cNvSpPr/>
      </xdr:nvSpPr>
      <xdr:spPr>
        <a:xfrm>
          <a:off x="10276417" y="26394833"/>
          <a:ext cx="4413250" cy="11641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74083</xdr:colOff>
      <xdr:row>29</xdr:row>
      <xdr:rowOff>201083</xdr:rowOff>
    </xdr:from>
    <xdr:to>
      <xdr:col>8</xdr:col>
      <xdr:colOff>3640667</xdr:colOff>
      <xdr:row>29</xdr:row>
      <xdr:rowOff>476250</xdr:rowOff>
    </xdr:to>
    <xdr:sp macro="" textlink="">
      <xdr:nvSpPr>
        <xdr:cNvPr id="24" name="Rectangle: Rounded Corners 23">
          <a:hlinkClick xmlns:r="http://schemas.openxmlformats.org/officeDocument/2006/relationships" r:id="rId17"/>
          <a:extLst>
            <a:ext uri="{FF2B5EF4-FFF2-40B4-BE49-F238E27FC236}">
              <a16:creationId xmlns:a16="http://schemas.microsoft.com/office/drawing/2014/main" id="{6B3F696B-8435-8B42-8F84-A21143FED0F2}"/>
            </a:ext>
          </a:extLst>
        </xdr:cNvPr>
        <xdr:cNvSpPr/>
      </xdr:nvSpPr>
      <xdr:spPr>
        <a:xfrm>
          <a:off x="10043583" y="26712333"/>
          <a:ext cx="3566584" cy="27516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31750</xdr:colOff>
      <xdr:row>29</xdr:row>
      <xdr:rowOff>624417</xdr:rowOff>
    </xdr:from>
    <xdr:to>
      <xdr:col>8</xdr:col>
      <xdr:colOff>4720167</xdr:colOff>
      <xdr:row>30</xdr:row>
      <xdr:rowOff>10583</xdr:rowOff>
    </xdr:to>
    <xdr:sp macro="" textlink="">
      <xdr:nvSpPr>
        <xdr:cNvPr id="25" name="Rectangle: Rounded Corners 24">
          <a:hlinkClick xmlns:r="http://schemas.openxmlformats.org/officeDocument/2006/relationships" r:id="rId18"/>
          <a:extLst>
            <a:ext uri="{FF2B5EF4-FFF2-40B4-BE49-F238E27FC236}">
              <a16:creationId xmlns:a16="http://schemas.microsoft.com/office/drawing/2014/main" id="{ADA44727-A15A-5714-77FA-CC06C09A1F66}"/>
            </a:ext>
          </a:extLst>
        </xdr:cNvPr>
        <xdr:cNvSpPr/>
      </xdr:nvSpPr>
      <xdr:spPr>
        <a:xfrm>
          <a:off x="10001250" y="27135667"/>
          <a:ext cx="4688417" cy="1481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963083</xdr:colOff>
      <xdr:row>30</xdr:row>
      <xdr:rowOff>211667</xdr:rowOff>
    </xdr:from>
    <xdr:to>
      <xdr:col>8</xdr:col>
      <xdr:colOff>4635500</xdr:colOff>
      <xdr:row>30</xdr:row>
      <xdr:rowOff>317500</xdr:rowOff>
    </xdr:to>
    <xdr:sp macro="" textlink="">
      <xdr:nvSpPr>
        <xdr:cNvPr id="26" name="Rectangle: Rounded Corners 25">
          <a:hlinkClick xmlns:r="http://schemas.openxmlformats.org/officeDocument/2006/relationships" r:id="rId19"/>
          <a:extLst>
            <a:ext uri="{FF2B5EF4-FFF2-40B4-BE49-F238E27FC236}">
              <a16:creationId xmlns:a16="http://schemas.microsoft.com/office/drawing/2014/main" id="{191690CF-D729-F0F2-5222-3D080412B307}"/>
            </a:ext>
          </a:extLst>
        </xdr:cNvPr>
        <xdr:cNvSpPr/>
      </xdr:nvSpPr>
      <xdr:spPr>
        <a:xfrm>
          <a:off x="10932583" y="27484917"/>
          <a:ext cx="3672417" cy="1058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1016001</xdr:colOff>
      <xdr:row>30</xdr:row>
      <xdr:rowOff>645583</xdr:rowOff>
    </xdr:from>
    <xdr:to>
      <xdr:col>8</xdr:col>
      <xdr:colOff>4095751</xdr:colOff>
      <xdr:row>30</xdr:row>
      <xdr:rowOff>783167</xdr:rowOff>
    </xdr:to>
    <xdr:sp macro="" textlink="">
      <xdr:nvSpPr>
        <xdr:cNvPr id="27" name="Rectangle: Rounded Corners 26">
          <a:hlinkClick xmlns:r="http://schemas.openxmlformats.org/officeDocument/2006/relationships" r:id="rId20"/>
          <a:extLst>
            <a:ext uri="{FF2B5EF4-FFF2-40B4-BE49-F238E27FC236}">
              <a16:creationId xmlns:a16="http://schemas.microsoft.com/office/drawing/2014/main" id="{C068FD4A-7C3F-ABA5-097A-24F9020E8BD0}"/>
            </a:ext>
          </a:extLst>
        </xdr:cNvPr>
        <xdr:cNvSpPr/>
      </xdr:nvSpPr>
      <xdr:spPr>
        <a:xfrm>
          <a:off x="9937751" y="27918833"/>
          <a:ext cx="4127500" cy="1375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1016000</xdr:colOff>
      <xdr:row>32</xdr:row>
      <xdr:rowOff>508000</xdr:rowOff>
    </xdr:from>
    <xdr:to>
      <xdr:col>8</xdr:col>
      <xdr:colOff>4106333</xdr:colOff>
      <xdr:row>32</xdr:row>
      <xdr:rowOff>677333</xdr:rowOff>
    </xdr:to>
    <xdr:sp macro="" textlink="">
      <xdr:nvSpPr>
        <xdr:cNvPr id="28" name="Rectangle: Rounded Corners 27">
          <a:hlinkClick xmlns:r="http://schemas.openxmlformats.org/officeDocument/2006/relationships" r:id="rId20"/>
          <a:extLst>
            <a:ext uri="{FF2B5EF4-FFF2-40B4-BE49-F238E27FC236}">
              <a16:creationId xmlns:a16="http://schemas.microsoft.com/office/drawing/2014/main" id="{A507C991-90A4-6D49-9B21-8F08731307A7}"/>
            </a:ext>
          </a:extLst>
        </xdr:cNvPr>
        <xdr:cNvSpPr/>
      </xdr:nvSpPr>
      <xdr:spPr>
        <a:xfrm>
          <a:off x="9937750" y="29834417"/>
          <a:ext cx="4138083" cy="1693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42333</xdr:colOff>
      <xdr:row>35</xdr:row>
      <xdr:rowOff>190500</xdr:rowOff>
    </xdr:from>
    <xdr:to>
      <xdr:col>8</xdr:col>
      <xdr:colOff>4064000</xdr:colOff>
      <xdr:row>35</xdr:row>
      <xdr:rowOff>317500</xdr:rowOff>
    </xdr:to>
    <xdr:sp macro="" textlink="">
      <xdr:nvSpPr>
        <xdr:cNvPr id="29" name="Rectangle: Rounded Corners 28">
          <a:hlinkClick xmlns:r="http://schemas.openxmlformats.org/officeDocument/2006/relationships" r:id="rId21"/>
          <a:extLst>
            <a:ext uri="{FF2B5EF4-FFF2-40B4-BE49-F238E27FC236}">
              <a16:creationId xmlns:a16="http://schemas.microsoft.com/office/drawing/2014/main" id="{62022CC5-EC5D-CD1D-27E4-97F5840160B6}"/>
            </a:ext>
          </a:extLst>
        </xdr:cNvPr>
        <xdr:cNvSpPr/>
      </xdr:nvSpPr>
      <xdr:spPr>
        <a:xfrm>
          <a:off x="10011833" y="32215667"/>
          <a:ext cx="4021667" cy="127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1905000</xdr:colOff>
      <xdr:row>35</xdr:row>
      <xdr:rowOff>328083</xdr:rowOff>
    </xdr:from>
    <xdr:to>
      <xdr:col>8</xdr:col>
      <xdr:colOff>4582583</xdr:colOff>
      <xdr:row>35</xdr:row>
      <xdr:rowOff>592666</xdr:rowOff>
    </xdr:to>
    <xdr:sp macro="" textlink="">
      <xdr:nvSpPr>
        <xdr:cNvPr id="30" name="Rectangle: Rounded Corners 29">
          <a:hlinkClick xmlns:r="http://schemas.openxmlformats.org/officeDocument/2006/relationships" r:id="rId22"/>
          <a:extLst>
            <a:ext uri="{FF2B5EF4-FFF2-40B4-BE49-F238E27FC236}">
              <a16:creationId xmlns:a16="http://schemas.microsoft.com/office/drawing/2014/main" id="{949F8DB1-05B8-05BC-6DA2-E81740B11181}"/>
            </a:ext>
          </a:extLst>
        </xdr:cNvPr>
        <xdr:cNvSpPr/>
      </xdr:nvSpPr>
      <xdr:spPr>
        <a:xfrm>
          <a:off x="11874500" y="32353250"/>
          <a:ext cx="2677583" cy="2645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35</xdr:row>
      <xdr:rowOff>656166</xdr:rowOff>
    </xdr:from>
    <xdr:to>
      <xdr:col>9</xdr:col>
      <xdr:colOff>0</xdr:colOff>
      <xdr:row>36</xdr:row>
      <xdr:rowOff>31750</xdr:rowOff>
    </xdr:to>
    <xdr:sp macro="" textlink="">
      <xdr:nvSpPr>
        <xdr:cNvPr id="31" name="Rectangle: Rounded Corners 30">
          <a:hlinkClick xmlns:r="http://schemas.openxmlformats.org/officeDocument/2006/relationships" r:id="rId23"/>
          <a:extLst>
            <a:ext uri="{FF2B5EF4-FFF2-40B4-BE49-F238E27FC236}">
              <a16:creationId xmlns:a16="http://schemas.microsoft.com/office/drawing/2014/main" id="{8349515C-A991-1735-4311-A0EECF2864B4}"/>
            </a:ext>
          </a:extLst>
        </xdr:cNvPr>
        <xdr:cNvSpPr/>
      </xdr:nvSpPr>
      <xdr:spPr>
        <a:xfrm>
          <a:off x="9980083" y="32681333"/>
          <a:ext cx="4857750" cy="190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1291166</xdr:colOff>
      <xdr:row>36</xdr:row>
      <xdr:rowOff>201084</xdr:rowOff>
    </xdr:from>
    <xdr:to>
      <xdr:col>10</xdr:col>
      <xdr:colOff>21166</xdr:colOff>
      <xdr:row>36</xdr:row>
      <xdr:rowOff>465667</xdr:rowOff>
    </xdr:to>
    <xdr:sp macro="" textlink="">
      <xdr:nvSpPr>
        <xdr:cNvPr id="32" name="Rectangle: Rounded Corners 31">
          <a:hlinkClick xmlns:r="http://schemas.openxmlformats.org/officeDocument/2006/relationships" r:id="rId24"/>
          <a:extLst>
            <a:ext uri="{FF2B5EF4-FFF2-40B4-BE49-F238E27FC236}">
              <a16:creationId xmlns:a16="http://schemas.microsoft.com/office/drawing/2014/main" id="{5C97C5F1-E7E4-C446-A08A-3EF5474EA8DD}"/>
            </a:ext>
          </a:extLst>
        </xdr:cNvPr>
        <xdr:cNvSpPr/>
      </xdr:nvSpPr>
      <xdr:spPr>
        <a:xfrm>
          <a:off x="11260666" y="33041167"/>
          <a:ext cx="3598333" cy="264583"/>
        </a:xfrm>
        <a:prstGeom prst="roundRect">
          <a:avLst>
            <a:gd name="adj" fmla="val 5000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1185333</xdr:colOff>
      <xdr:row>36</xdr:row>
      <xdr:rowOff>508000</xdr:rowOff>
    </xdr:from>
    <xdr:to>
      <xdr:col>8</xdr:col>
      <xdr:colOff>4741333</xdr:colOff>
      <xdr:row>36</xdr:row>
      <xdr:rowOff>836084</xdr:rowOff>
    </xdr:to>
    <xdr:sp macro="" textlink="">
      <xdr:nvSpPr>
        <xdr:cNvPr id="33" name="Rectangle: Rounded Corners 32">
          <a:hlinkClick xmlns:r="http://schemas.openxmlformats.org/officeDocument/2006/relationships" r:id="rId11"/>
          <a:extLst>
            <a:ext uri="{FF2B5EF4-FFF2-40B4-BE49-F238E27FC236}">
              <a16:creationId xmlns:a16="http://schemas.microsoft.com/office/drawing/2014/main" id="{A805A5EF-4D34-07D7-1A90-5D12490EC181}"/>
            </a:ext>
          </a:extLst>
        </xdr:cNvPr>
        <xdr:cNvSpPr/>
      </xdr:nvSpPr>
      <xdr:spPr>
        <a:xfrm>
          <a:off x="11154833" y="33348083"/>
          <a:ext cx="3556000" cy="3280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36</xdr:row>
      <xdr:rowOff>941917</xdr:rowOff>
    </xdr:from>
    <xdr:to>
      <xdr:col>8</xdr:col>
      <xdr:colOff>4794250</xdr:colOff>
      <xdr:row>36</xdr:row>
      <xdr:rowOff>1100667</xdr:rowOff>
    </xdr:to>
    <xdr:sp macro="" textlink="">
      <xdr:nvSpPr>
        <xdr:cNvPr id="34" name="Rectangle: Rounded Corners 33">
          <a:hlinkClick xmlns:r="http://schemas.openxmlformats.org/officeDocument/2006/relationships" r:id="rId25"/>
          <a:extLst>
            <a:ext uri="{FF2B5EF4-FFF2-40B4-BE49-F238E27FC236}">
              <a16:creationId xmlns:a16="http://schemas.microsoft.com/office/drawing/2014/main" id="{F2348FE8-267A-0DBD-95C2-04FC4F89019B}"/>
            </a:ext>
          </a:extLst>
        </xdr:cNvPr>
        <xdr:cNvSpPr/>
      </xdr:nvSpPr>
      <xdr:spPr>
        <a:xfrm>
          <a:off x="9969500" y="33782000"/>
          <a:ext cx="4794250" cy="158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105833</xdr:colOff>
      <xdr:row>39</xdr:row>
      <xdr:rowOff>201083</xdr:rowOff>
    </xdr:from>
    <xdr:to>
      <xdr:col>8</xdr:col>
      <xdr:colOff>4455583</xdr:colOff>
      <xdr:row>39</xdr:row>
      <xdr:rowOff>497417</xdr:rowOff>
    </xdr:to>
    <xdr:sp macro="" textlink="">
      <xdr:nvSpPr>
        <xdr:cNvPr id="35" name="Rectangle: Rounded Corners 34">
          <a:hlinkClick xmlns:r="http://schemas.openxmlformats.org/officeDocument/2006/relationships" r:id="rId26"/>
          <a:extLst>
            <a:ext uri="{FF2B5EF4-FFF2-40B4-BE49-F238E27FC236}">
              <a16:creationId xmlns:a16="http://schemas.microsoft.com/office/drawing/2014/main" id="{6CBCF837-0EB8-7769-BB67-6DF3EE9DDE41}"/>
            </a:ext>
          </a:extLst>
        </xdr:cNvPr>
        <xdr:cNvSpPr/>
      </xdr:nvSpPr>
      <xdr:spPr>
        <a:xfrm>
          <a:off x="10075333" y="36459583"/>
          <a:ext cx="4349750" cy="29633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42333</xdr:colOff>
      <xdr:row>39</xdr:row>
      <xdr:rowOff>666750</xdr:rowOff>
    </xdr:from>
    <xdr:to>
      <xdr:col>8</xdr:col>
      <xdr:colOff>4773083</xdr:colOff>
      <xdr:row>39</xdr:row>
      <xdr:rowOff>1174750</xdr:rowOff>
    </xdr:to>
    <xdr:sp macro="" textlink="">
      <xdr:nvSpPr>
        <xdr:cNvPr id="36" name="Rectangle: Rounded Corners 35">
          <a:hlinkClick xmlns:r="http://schemas.openxmlformats.org/officeDocument/2006/relationships" r:id="rId27"/>
          <a:extLst>
            <a:ext uri="{FF2B5EF4-FFF2-40B4-BE49-F238E27FC236}">
              <a16:creationId xmlns:a16="http://schemas.microsoft.com/office/drawing/2014/main" id="{24D712E6-F2D3-9D7D-0C40-A84E14E88499}"/>
            </a:ext>
          </a:extLst>
        </xdr:cNvPr>
        <xdr:cNvSpPr/>
      </xdr:nvSpPr>
      <xdr:spPr>
        <a:xfrm>
          <a:off x="10011833" y="36925250"/>
          <a:ext cx="4730750" cy="508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39</xdr:row>
      <xdr:rowOff>1280583</xdr:rowOff>
    </xdr:from>
    <xdr:to>
      <xdr:col>8</xdr:col>
      <xdr:colOff>4677833</xdr:colOff>
      <xdr:row>40</xdr:row>
      <xdr:rowOff>42334</xdr:rowOff>
    </xdr:to>
    <xdr:sp macro="" textlink="">
      <xdr:nvSpPr>
        <xdr:cNvPr id="37" name="Rectangle: Rounded Corners 36">
          <a:hlinkClick xmlns:r="http://schemas.openxmlformats.org/officeDocument/2006/relationships" r:id="rId28"/>
          <a:extLst>
            <a:ext uri="{FF2B5EF4-FFF2-40B4-BE49-F238E27FC236}">
              <a16:creationId xmlns:a16="http://schemas.microsoft.com/office/drawing/2014/main" id="{836785B8-A527-6E55-5FD0-BD1F74981038}"/>
            </a:ext>
          </a:extLst>
        </xdr:cNvPr>
        <xdr:cNvSpPr/>
      </xdr:nvSpPr>
      <xdr:spPr>
        <a:xfrm>
          <a:off x="9990667" y="37539083"/>
          <a:ext cx="4656666" cy="16933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84667</xdr:colOff>
      <xdr:row>40</xdr:row>
      <xdr:rowOff>232834</xdr:rowOff>
    </xdr:from>
    <xdr:to>
      <xdr:col>8</xdr:col>
      <xdr:colOff>4815417</xdr:colOff>
      <xdr:row>40</xdr:row>
      <xdr:rowOff>603250</xdr:rowOff>
    </xdr:to>
    <xdr:sp macro="" textlink="">
      <xdr:nvSpPr>
        <xdr:cNvPr id="38" name="Rectangle: Rounded Corners 37">
          <a:hlinkClick xmlns:r="http://schemas.openxmlformats.org/officeDocument/2006/relationships" r:id="rId9"/>
          <a:extLst>
            <a:ext uri="{FF2B5EF4-FFF2-40B4-BE49-F238E27FC236}">
              <a16:creationId xmlns:a16="http://schemas.microsoft.com/office/drawing/2014/main" id="{9D32F3D4-D499-354B-F74E-DFBD531CBB64}"/>
            </a:ext>
          </a:extLst>
        </xdr:cNvPr>
        <xdr:cNvSpPr/>
      </xdr:nvSpPr>
      <xdr:spPr>
        <a:xfrm>
          <a:off x="10054167" y="37898917"/>
          <a:ext cx="4730750" cy="37041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40</xdr:row>
      <xdr:rowOff>677334</xdr:rowOff>
    </xdr:from>
    <xdr:to>
      <xdr:col>10</xdr:col>
      <xdr:colOff>10584</xdr:colOff>
      <xdr:row>40</xdr:row>
      <xdr:rowOff>889000</xdr:rowOff>
    </xdr:to>
    <xdr:sp macro="" textlink="">
      <xdr:nvSpPr>
        <xdr:cNvPr id="39" name="Rectangle: Rounded Corners 38">
          <a:hlinkClick xmlns:r="http://schemas.openxmlformats.org/officeDocument/2006/relationships" r:id="rId3"/>
          <a:extLst>
            <a:ext uri="{FF2B5EF4-FFF2-40B4-BE49-F238E27FC236}">
              <a16:creationId xmlns:a16="http://schemas.microsoft.com/office/drawing/2014/main" id="{2FD40F1E-97B0-C158-EF2C-D03A61788588}"/>
            </a:ext>
          </a:extLst>
        </xdr:cNvPr>
        <xdr:cNvSpPr/>
      </xdr:nvSpPr>
      <xdr:spPr>
        <a:xfrm>
          <a:off x="9990667" y="38343417"/>
          <a:ext cx="4857750" cy="2116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41</xdr:row>
      <xdr:rowOff>306917</xdr:rowOff>
    </xdr:from>
    <xdr:to>
      <xdr:col>8</xdr:col>
      <xdr:colOff>4836583</xdr:colOff>
      <xdr:row>41</xdr:row>
      <xdr:rowOff>635000</xdr:rowOff>
    </xdr:to>
    <xdr:sp macro="" textlink="">
      <xdr:nvSpPr>
        <xdr:cNvPr id="40" name="Rectangle: Rounded Corners 39">
          <a:hlinkClick xmlns:r="http://schemas.openxmlformats.org/officeDocument/2006/relationships" r:id="rId29"/>
          <a:extLst>
            <a:ext uri="{FF2B5EF4-FFF2-40B4-BE49-F238E27FC236}">
              <a16:creationId xmlns:a16="http://schemas.microsoft.com/office/drawing/2014/main" id="{F8E34C2A-B4FD-EF9A-EB5B-2342C6F6CC38}"/>
            </a:ext>
          </a:extLst>
        </xdr:cNvPr>
        <xdr:cNvSpPr/>
      </xdr:nvSpPr>
      <xdr:spPr>
        <a:xfrm>
          <a:off x="9980083" y="38893750"/>
          <a:ext cx="4826000" cy="3280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52916</xdr:colOff>
      <xdr:row>41</xdr:row>
      <xdr:rowOff>624417</xdr:rowOff>
    </xdr:from>
    <xdr:to>
      <xdr:col>8</xdr:col>
      <xdr:colOff>3566583</xdr:colOff>
      <xdr:row>41</xdr:row>
      <xdr:rowOff>825500</xdr:rowOff>
    </xdr:to>
    <xdr:sp macro="" textlink="">
      <xdr:nvSpPr>
        <xdr:cNvPr id="41" name="Rectangle: Rounded Corners 40">
          <a:hlinkClick xmlns:r="http://schemas.openxmlformats.org/officeDocument/2006/relationships" r:id="rId30"/>
          <a:extLst>
            <a:ext uri="{FF2B5EF4-FFF2-40B4-BE49-F238E27FC236}">
              <a16:creationId xmlns:a16="http://schemas.microsoft.com/office/drawing/2014/main" id="{F7E7098E-762B-797A-8691-EBCC9DDFE8D0}"/>
            </a:ext>
          </a:extLst>
        </xdr:cNvPr>
        <xdr:cNvSpPr/>
      </xdr:nvSpPr>
      <xdr:spPr>
        <a:xfrm>
          <a:off x="10022416" y="39211250"/>
          <a:ext cx="3513667" cy="2010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21168</xdr:colOff>
      <xdr:row>41</xdr:row>
      <xdr:rowOff>793749</xdr:rowOff>
    </xdr:from>
    <xdr:to>
      <xdr:col>8</xdr:col>
      <xdr:colOff>4741334</xdr:colOff>
      <xdr:row>41</xdr:row>
      <xdr:rowOff>1090084</xdr:rowOff>
    </xdr:to>
    <xdr:sp macro="" textlink="">
      <xdr:nvSpPr>
        <xdr:cNvPr id="42" name="Rectangle: Rounded Corners 41">
          <a:hlinkClick xmlns:r="http://schemas.openxmlformats.org/officeDocument/2006/relationships" r:id="rId31"/>
          <a:extLst>
            <a:ext uri="{FF2B5EF4-FFF2-40B4-BE49-F238E27FC236}">
              <a16:creationId xmlns:a16="http://schemas.microsoft.com/office/drawing/2014/main" id="{52EF8AB5-23F1-6CE7-70DA-10FE89E6C0E2}"/>
            </a:ext>
          </a:extLst>
        </xdr:cNvPr>
        <xdr:cNvSpPr/>
      </xdr:nvSpPr>
      <xdr:spPr>
        <a:xfrm>
          <a:off x="9990668" y="39380582"/>
          <a:ext cx="4720166" cy="29633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41</xdr:row>
      <xdr:rowOff>1164167</xdr:rowOff>
    </xdr:from>
    <xdr:to>
      <xdr:col>10</xdr:col>
      <xdr:colOff>31750</xdr:colOff>
      <xdr:row>41</xdr:row>
      <xdr:rowOff>1386417</xdr:rowOff>
    </xdr:to>
    <xdr:sp macro="" textlink="">
      <xdr:nvSpPr>
        <xdr:cNvPr id="43" name="Rectangle: Rounded Corners 42">
          <a:hlinkClick xmlns:r="http://schemas.openxmlformats.org/officeDocument/2006/relationships" r:id="rId32"/>
          <a:extLst>
            <a:ext uri="{FF2B5EF4-FFF2-40B4-BE49-F238E27FC236}">
              <a16:creationId xmlns:a16="http://schemas.microsoft.com/office/drawing/2014/main" id="{F9E9E150-5B31-0590-E08E-C1DF59CF4AB4}"/>
            </a:ext>
          </a:extLst>
        </xdr:cNvPr>
        <xdr:cNvSpPr/>
      </xdr:nvSpPr>
      <xdr:spPr>
        <a:xfrm>
          <a:off x="9980083" y="39751000"/>
          <a:ext cx="4889500" cy="2222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370417</xdr:colOff>
      <xdr:row>41</xdr:row>
      <xdr:rowOff>1481667</xdr:rowOff>
    </xdr:from>
    <xdr:to>
      <xdr:col>10</xdr:col>
      <xdr:colOff>137584</xdr:colOff>
      <xdr:row>42</xdr:row>
      <xdr:rowOff>10583</xdr:rowOff>
    </xdr:to>
    <xdr:sp macro="" textlink="">
      <xdr:nvSpPr>
        <xdr:cNvPr id="44" name="Rectangle: Rounded Corners 43">
          <a:hlinkClick xmlns:r="http://schemas.openxmlformats.org/officeDocument/2006/relationships" r:id="rId33"/>
          <a:extLst>
            <a:ext uri="{FF2B5EF4-FFF2-40B4-BE49-F238E27FC236}">
              <a16:creationId xmlns:a16="http://schemas.microsoft.com/office/drawing/2014/main" id="{BB01C924-76D8-E320-61E3-DB4041ABA31D}"/>
            </a:ext>
          </a:extLst>
        </xdr:cNvPr>
        <xdr:cNvSpPr/>
      </xdr:nvSpPr>
      <xdr:spPr>
        <a:xfrm>
          <a:off x="10339917" y="40068500"/>
          <a:ext cx="4635500" cy="1693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45</xdr:row>
      <xdr:rowOff>179917</xdr:rowOff>
    </xdr:from>
    <xdr:to>
      <xdr:col>9</xdr:col>
      <xdr:colOff>0</xdr:colOff>
      <xdr:row>45</xdr:row>
      <xdr:rowOff>476250</xdr:rowOff>
    </xdr:to>
    <xdr:sp macro="" textlink="">
      <xdr:nvSpPr>
        <xdr:cNvPr id="45" name="Rectangle: Rounded Corners 44">
          <a:hlinkClick xmlns:r="http://schemas.openxmlformats.org/officeDocument/2006/relationships" r:id="rId34"/>
          <a:extLst>
            <a:ext uri="{FF2B5EF4-FFF2-40B4-BE49-F238E27FC236}">
              <a16:creationId xmlns:a16="http://schemas.microsoft.com/office/drawing/2014/main" id="{DD05BE48-003D-BBAA-AF9C-5A0544AB44AF}"/>
            </a:ext>
          </a:extLst>
        </xdr:cNvPr>
        <xdr:cNvSpPr/>
      </xdr:nvSpPr>
      <xdr:spPr>
        <a:xfrm>
          <a:off x="9980083" y="41941750"/>
          <a:ext cx="4857750" cy="2963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31751</xdr:colOff>
      <xdr:row>45</xdr:row>
      <xdr:rowOff>518584</xdr:rowOff>
    </xdr:from>
    <xdr:to>
      <xdr:col>8</xdr:col>
      <xdr:colOff>4709583</xdr:colOff>
      <xdr:row>46</xdr:row>
      <xdr:rowOff>21167</xdr:rowOff>
    </xdr:to>
    <xdr:sp macro="" textlink="">
      <xdr:nvSpPr>
        <xdr:cNvPr id="46" name="Rectangle: Rounded Corners 45">
          <a:hlinkClick xmlns:r="http://schemas.openxmlformats.org/officeDocument/2006/relationships" r:id="rId35"/>
          <a:extLst>
            <a:ext uri="{FF2B5EF4-FFF2-40B4-BE49-F238E27FC236}">
              <a16:creationId xmlns:a16="http://schemas.microsoft.com/office/drawing/2014/main" id="{66232979-33B7-5B1B-0C2D-943DE930B12B}"/>
            </a:ext>
          </a:extLst>
        </xdr:cNvPr>
        <xdr:cNvSpPr/>
      </xdr:nvSpPr>
      <xdr:spPr>
        <a:xfrm>
          <a:off x="10001251" y="42280417"/>
          <a:ext cx="4677832" cy="317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48</xdr:row>
      <xdr:rowOff>1143000</xdr:rowOff>
    </xdr:from>
    <xdr:to>
      <xdr:col>8</xdr:col>
      <xdr:colOff>4857750</xdr:colOff>
      <xdr:row>48</xdr:row>
      <xdr:rowOff>1407584</xdr:rowOff>
    </xdr:to>
    <xdr:sp macro="" textlink="">
      <xdr:nvSpPr>
        <xdr:cNvPr id="47" name="Rectangle: Rounded Corners 46">
          <a:extLst>
            <a:ext uri="{FF2B5EF4-FFF2-40B4-BE49-F238E27FC236}">
              <a16:creationId xmlns:a16="http://schemas.microsoft.com/office/drawing/2014/main" id="{CCF224A9-7A6A-D34B-7A10-05C16B388E3D}"/>
            </a:ext>
          </a:extLst>
        </xdr:cNvPr>
        <xdr:cNvSpPr/>
      </xdr:nvSpPr>
      <xdr:spPr>
        <a:xfrm>
          <a:off x="9980083" y="45984583"/>
          <a:ext cx="4847167" cy="2645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74083</xdr:colOff>
      <xdr:row>46</xdr:row>
      <xdr:rowOff>201083</xdr:rowOff>
    </xdr:from>
    <xdr:to>
      <xdr:col>8</xdr:col>
      <xdr:colOff>4783667</xdr:colOff>
      <xdr:row>46</xdr:row>
      <xdr:rowOff>687917</xdr:rowOff>
    </xdr:to>
    <xdr:sp macro="" textlink="">
      <xdr:nvSpPr>
        <xdr:cNvPr id="48" name="Rectangle: Rounded Corners 47">
          <a:hlinkClick xmlns:r="http://schemas.openxmlformats.org/officeDocument/2006/relationships" r:id="rId36"/>
          <a:extLst>
            <a:ext uri="{FF2B5EF4-FFF2-40B4-BE49-F238E27FC236}">
              <a16:creationId xmlns:a16="http://schemas.microsoft.com/office/drawing/2014/main" id="{D7907DB6-2318-AF20-B899-EB823104EE3E}"/>
            </a:ext>
          </a:extLst>
        </xdr:cNvPr>
        <xdr:cNvSpPr/>
      </xdr:nvSpPr>
      <xdr:spPr>
        <a:xfrm>
          <a:off x="10043583" y="42777833"/>
          <a:ext cx="4709584" cy="48683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46</xdr:row>
      <xdr:rowOff>793750</xdr:rowOff>
    </xdr:from>
    <xdr:to>
      <xdr:col>10</xdr:col>
      <xdr:colOff>169334</xdr:colOff>
      <xdr:row>46</xdr:row>
      <xdr:rowOff>1121833</xdr:rowOff>
    </xdr:to>
    <xdr:sp macro="" textlink="">
      <xdr:nvSpPr>
        <xdr:cNvPr id="49" name="Rectangle: Rounded Corners 48">
          <a:hlinkClick xmlns:r="http://schemas.openxmlformats.org/officeDocument/2006/relationships" r:id="rId35"/>
          <a:extLst>
            <a:ext uri="{FF2B5EF4-FFF2-40B4-BE49-F238E27FC236}">
              <a16:creationId xmlns:a16="http://schemas.microsoft.com/office/drawing/2014/main" id="{427E9398-FDF9-9375-39BB-48187B076ACD}"/>
            </a:ext>
          </a:extLst>
        </xdr:cNvPr>
        <xdr:cNvSpPr/>
      </xdr:nvSpPr>
      <xdr:spPr>
        <a:xfrm>
          <a:off x="9990667" y="43370500"/>
          <a:ext cx="5016500" cy="3280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46</xdr:row>
      <xdr:rowOff>1291167</xdr:rowOff>
    </xdr:from>
    <xdr:to>
      <xdr:col>10</xdr:col>
      <xdr:colOff>74084</xdr:colOff>
      <xdr:row>46</xdr:row>
      <xdr:rowOff>1788583</xdr:rowOff>
    </xdr:to>
    <xdr:sp macro="" textlink="">
      <xdr:nvSpPr>
        <xdr:cNvPr id="50" name="Rectangle: Rounded Corners 49">
          <a:hlinkClick xmlns:r="http://schemas.openxmlformats.org/officeDocument/2006/relationships" r:id="rId37"/>
          <a:extLst>
            <a:ext uri="{FF2B5EF4-FFF2-40B4-BE49-F238E27FC236}">
              <a16:creationId xmlns:a16="http://schemas.microsoft.com/office/drawing/2014/main" id="{4A3AFBFD-73CF-1E33-5870-016F40B69A3C}"/>
            </a:ext>
          </a:extLst>
        </xdr:cNvPr>
        <xdr:cNvSpPr/>
      </xdr:nvSpPr>
      <xdr:spPr>
        <a:xfrm>
          <a:off x="9969500" y="43867917"/>
          <a:ext cx="4942417" cy="49741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48</xdr:row>
      <xdr:rowOff>1153584</xdr:rowOff>
    </xdr:from>
    <xdr:to>
      <xdr:col>8</xdr:col>
      <xdr:colOff>4847167</xdr:colOff>
      <xdr:row>48</xdr:row>
      <xdr:rowOff>1428750</xdr:rowOff>
    </xdr:to>
    <xdr:sp macro="" textlink="">
      <xdr:nvSpPr>
        <xdr:cNvPr id="51" name="Rectangle: Rounded Corners 50">
          <a:hlinkClick xmlns:r="http://schemas.openxmlformats.org/officeDocument/2006/relationships" r:id="rId26"/>
          <a:extLst>
            <a:ext uri="{FF2B5EF4-FFF2-40B4-BE49-F238E27FC236}">
              <a16:creationId xmlns:a16="http://schemas.microsoft.com/office/drawing/2014/main" id="{613DE725-ABAE-9AB8-D206-08249448DC5A}"/>
            </a:ext>
          </a:extLst>
        </xdr:cNvPr>
        <xdr:cNvSpPr/>
      </xdr:nvSpPr>
      <xdr:spPr>
        <a:xfrm>
          <a:off x="9990667" y="45995167"/>
          <a:ext cx="4826000" cy="2751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1037168</xdr:colOff>
      <xdr:row>48</xdr:row>
      <xdr:rowOff>1492251</xdr:rowOff>
    </xdr:from>
    <xdr:to>
      <xdr:col>10</xdr:col>
      <xdr:colOff>31751</xdr:colOff>
      <xdr:row>48</xdr:row>
      <xdr:rowOff>2095501</xdr:rowOff>
    </xdr:to>
    <xdr:sp macro="" textlink="">
      <xdr:nvSpPr>
        <xdr:cNvPr id="52" name="Rectangle: Rounded Corners 51">
          <a:hlinkClick xmlns:r="http://schemas.openxmlformats.org/officeDocument/2006/relationships" r:id="rId38"/>
          <a:extLst>
            <a:ext uri="{FF2B5EF4-FFF2-40B4-BE49-F238E27FC236}">
              <a16:creationId xmlns:a16="http://schemas.microsoft.com/office/drawing/2014/main" id="{3E8592C6-8AD4-FDD7-6DE8-CA311069D2B7}"/>
            </a:ext>
          </a:extLst>
        </xdr:cNvPr>
        <xdr:cNvSpPr/>
      </xdr:nvSpPr>
      <xdr:spPr>
        <a:xfrm>
          <a:off x="9958918" y="46333834"/>
          <a:ext cx="4910666" cy="6032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49</xdr:row>
      <xdr:rowOff>1005416</xdr:rowOff>
    </xdr:from>
    <xdr:to>
      <xdr:col>10</xdr:col>
      <xdr:colOff>31750</xdr:colOff>
      <xdr:row>49</xdr:row>
      <xdr:rowOff>1439333</xdr:rowOff>
    </xdr:to>
    <xdr:sp macro="" textlink="">
      <xdr:nvSpPr>
        <xdr:cNvPr id="53" name="Rectangle: Rounded Corners 52">
          <a:hlinkClick xmlns:r="http://schemas.openxmlformats.org/officeDocument/2006/relationships" r:id="rId26"/>
          <a:extLst>
            <a:ext uri="{FF2B5EF4-FFF2-40B4-BE49-F238E27FC236}">
              <a16:creationId xmlns:a16="http://schemas.microsoft.com/office/drawing/2014/main" id="{6DB86A01-2C51-4DFC-305C-71D291999904}"/>
            </a:ext>
          </a:extLst>
        </xdr:cNvPr>
        <xdr:cNvSpPr/>
      </xdr:nvSpPr>
      <xdr:spPr>
        <a:xfrm>
          <a:off x="9990667" y="48048333"/>
          <a:ext cx="4878916" cy="43391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49</xdr:row>
      <xdr:rowOff>1428750</xdr:rowOff>
    </xdr:from>
    <xdr:to>
      <xdr:col>10</xdr:col>
      <xdr:colOff>21167</xdr:colOff>
      <xdr:row>49</xdr:row>
      <xdr:rowOff>2137833</xdr:rowOff>
    </xdr:to>
    <xdr:sp macro="" textlink="">
      <xdr:nvSpPr>
        <xdr:cNvPr id="54" name="Rectangle: Rounded Corners 53">
          <a:hlinkClick xmlns:r="http://schemas.openxmlformats.org/officeDocument/2006/relationships" r:id="rId38"/>
          <a:extLst>
            <a:ext uri="{FF2B5EF4-FFF2-40B4-BE49-F238E27FC236}">
              <a16:creationId xmlns:a16="http://schemas.microsoft.com/office/drawing/2014/main" id="{D8AA2B78-17C8-80E7-122D-7F0BADC52D8C}"/>
            </a:ext>
          </a:extLst>
        </xdr:cNvPr>
        <xdr:cNvSpPr/>
      </xdr:nvSpPr>
      <xdr:spPr>
        <a:xfrm>
          <a:off x="9980083" y="48471667"/>
          <a:ext cx="4878917" cy="7090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52</xdr:row>
      <xdr:rowOff>190500</xdr:rowOff>
    </xdr:from>
    <xdr:to>
      <xdr:col>10</xdr:col>
      <xdr:colOff>74084</xdr:colOff>
      <xdr:row>52</xdr:row>
      <xdr:rowOff>497417</xdr:rowOff>
    </xdr:to>
    <xdr:sp macro="" textlink="">
      <xdr:nvSpPr>
        <xdr:cNvPr id="55" name="Rectangle: Rounded Corners 54">
          <a:hlinkClick xmlns:r="http://schemas.openxmlformats.org/officeDocument/2006/relationships" r:id="rId39"/>
          <a:extLst>
            <a:ext uri="{FF2B5EF4-FFF2-40B4-BE49-F238E27FC236}">
              <a16:creationId xmlns:a16="http://schemas.microsoft.com/office/drawing/2014/main" id="{F198028D-CD63-23A7-E806-474D995DA407}"/>
            </a:ext>
          </a:extLst>
        </xdr:cNvPr>
        <xdr:cNvSpPr/>
      </xdr:nvSpPr>
      <xdr:spPr>
        <a:xfrm>
          <a:off x="9990667" y="50577750"/>
          <a:ext cx="4921250" cy="30691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31751</xdr:colOff>
      <xdr:row>54</xdr:row>
      <xdr:rowOff>137582</xdr:rowOff>
    </xdr:from>
    <xdr:to>
      <xdr:col>8</xdr:col>
      <xdr:colOff>4762501</xdr:colOff>
      <xdr:row>54</xdr:row>
      <xdr:rowOff>433915</xdr:rowOff>
    </xdr:to>
    <xdr:sp macro="" textlink="">
      <xdr:nvSpPr>
        <xdr:cNvPr id="56" name="Rectangle: Rounded Corners 55">
          <a:hlinkClick xmlns:r="http://schemas.openxmlformats.org/officeDocument/2006/relationships" r:id="rId10"/>
          <a:extLst>
            <a:ext uri="{FF2B5EF4-FFF2-40B4-BE49-F238E27FC236}">
              <a16:creationId xmlns:a16="http://schemas.microsoft.com/office/drawing/2014/main" id="{B3753922-E6DB-72DD-0143-16AEF6953953}"/>
            </a:ext>
          </a:extLst>
        </xdr:cNvPr>
        <xdr:cNvSpPr/>
      </xdr:nvSpPr>
      <xdr:spPr>
        <a:xfrm>
          <a:off x="10001251" y="51657249"/>
          <a:ext cx="4730750" cy="296333"/>
        </a:xfrm>
        <a:prstGeom prst="roundRect">
          <a:avLst>
            <a:gd name="adj" fmla="val 1666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952500</xdr:colOff>
      <xdr:row>54</xdr:row>
      <xdr:rowOff>433917</xdr:rowOff>
    </xdr:from>
    <xdr:to>
      <xdr:col>10</xdr:col>
      <xdr:colOff>74084</xdr:colOff>
      <xdr:row>54</xdr:row>
      <xdr:rowOff>656167</xdr:rowOff>
    </xdr:to>
    <xdr:sp macro="" textlink="">
      <xdr:nvSpPr>
        <xdr:cNvPr id="57" name="Rectangle: Rounded Corners 56">
          <a:hlinkClick xmlns:r="http://schemas.openxmlformats.org/officeDocument/2006/relationships" r:id="rId16"/>
          <a:extLst>
            <a:ext uri="{FF2B5EF4-FFF2-40B4-BE49-F238E27FC236}">
              <a16:creationId xmlns:a16="http://schemas.microsoft.com/office/drawing/2014/main" id="{3F9CCBC5-F75C-5C6B-9194-D3F41D88FBC8}"/>
            </a:ext>
          </a:extLst>
        </xdr:cNvPr>
        <xdr:cNvSpPr/>
      </xdr:nvSpPr>
      <xdr:spPr>
        <a:xfrm>
          <a:off x="9874250" y="51953584"/>
          <a:ext cx="5037667" cy="2222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1016000</xdr:colOff>
      <xdr:row>54</xdr:row>
      <xdr:rowOff>613833</xdr:rowOff>
    </xdr:from>
    <xdr:to>
      <xdr:col>10</xdr:col>
      <xdr:colOff>42334</xdr:colOff>
      <xdr:row>54</xdr:row>
      <xdr:rowOff>910166</xdr:rowOff>
    </xdr:to>
    <xdr:sp macro="" textlink="">
      <xdr:nvSpPr>
        <xdr:cNvPr id="58" name="Rectangle: Rounded Corners 57">
          <a:hlinkClick xmlns:r="http://schemas.openxmlformats.org/officeDocument/2006/relationships" r:id="rId15"/>
          <a:extLst>
            <a:ext uri="{FF2B5EF4-FFF2-40B4-BE49-F238E27FC236}">
              <a16:creationId xmlns:a16="http://schemas.microsoft.com/office/drawing/2014/main" id="{B940ABEA-FFC9-E215-D2C5-49C8DFB66A8D}"/>
            </a:ext>
          </a:extLst>
        </xdr:cNvPr>
        <xdr:cNvSpPr/>
      </xdr:nvSpPr>
      <xdr:spPr>
        <a:xfrm>
          <a:off x="9937750" y="52133500"/>
          <a:ext cx="4942417" cy="2963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54</xdr:row>
      <xdr:rowOff>1026583</xdr:rowOff>
    </xdr:from>
    <xdr:to>
      <xdr:col>10</xdr:col>
      <xdr:colOff>42334</xdr:colOff>
      <xdr:row>54</xdr:row>
      <xdr:rowOff>1259416</xdr:rowOff>
    </xdr:to>
    <xdr:sp macro="" textlink="">
      <xdr:nvSpPr>
        <xdr:cNvPr id="59" name="Rectangle: Rounded Corners 58">
          <a:hlinkClick xmlns:r="http://schemas.openxmlformats.org/officeDocument/2006/relationships" r:id="rId7"/>
          <a:extLst>
            <a:ext uri="{FF2B5EF4-FFF2-40B4-BE49-F238E27FC236}">
              <a16:creationId xmlns:a16="http://schemas.microsoft.com/office/drawing/2014/main" id="{6E2AC835-DB7F-239B-BF94-17AFAE897CBE}"/>
            </a:ext>
          </a:extLst>
        </xdr:cNvPr>
        <xdr:cNvSpPr/>
      </xdr:nvSpPr>
      <xdr:spPr>
        <a:xfrm>
          <a:off x="9990667" y="52546250"/>
          <a:ext cx="4889500" cy="2328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56</xdr:row>
      <xdr:rowOff>201083</xdr:rowOff>
    </xdr:from>
    <xdr:to>
      <xdr:col>10</xdr:col>
      <xdr:colOff>10584</xdr:colOff>
      <xdr:row>56</xdr:row>
      <xdr:rowOff>550333</xdr:rowOff>
    </xdr:to>
    <xdr:sp macro="" textlink="">
      <xdr:nvSpPr>
        <xdr:cNvPr id="60" name="Rectangle: Rounded Corners 59">
          <a:hlinkClick xmlns:r="http://schemas.openxmlformats.org/officeDocument/2006/relationships" r:id="rId28"/>
          <a:extLst>
            <a:ext uri="{FF2B5EF4-FFF2-40B4-BE49-F238E27FC236}">
              <a16:creationId xmlns:a16="http://schemas.microsoft.com/office/drawing/2014/main" id="{FB05A3D4-4635-3096-A4B8-E3227C1A9C92}"/>
            </a:ext>
          </a:extLst>
        </xdr:cNvPr>
        <xdr:cNvSpPr/>
      </xdr:nvSpPr>
      <xdr:spPr>
        <a:xfrm>
          <a:off x="9990667" y="54112583"/>
          <a:ext cx="4857750" cy="3492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56</xdr:row>
      <xdr:rowOff>645583</xdr:rowOff>
    </xdr:from>
    <xdr:to>
      <xdr:col>10</xdr:col>
      <xdr:colOff>21167</xdr:colOff>
      <xdr:row>56</xdr:row>
      <xdr:rowOff>931333</xdr:rowOff>
    </xdr:to>
    <xdr:sp macro="" textlink="">
      <xdr:nvSpPr>
        <xdr:cNvPr id="61" name="Rectangle: Rounded Corners 60">
          <a:hlinkClick xmlns:r="http://schemas.openxmlformats.org/officeDocument/2006/relationships" r:id="rId40"/>
          <a:extLst>
            <a:ext uri="{FF2B5EF4-FFF2-40B4-BE49-F238E27FC236}">
              <a16:creationId xmlns:a16="http://schemas.microsoft.com/office/drawing/2014/main" id="{899BDE14-80E2-C57A-6B13-E19C936986DB}"/>
            </a:ext>
          </a:extLst>
        </xdr:cNvPr>
        <xdr:cNvSpPr/>
      </xdr:nvSpPr>
      <xdr:spPr>
        <a:xfrm>
          <a:off x="9980083" y="54557083"/>
          <a:ext cx="4878917" cy="285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84667</xdr:colOff>
      <xdr:row>56</xdr:row>
      <xdr:rowOff>1312333</xdr:rowOff>
    </xdr:from>
    <xdr:to>
      <xdr:col>8</xdr:col>
      <xdr:colOff>4857750</xdr:colOff>
      <xdr:row>56</xdr:row>
      <xdr:rowOff>1587500</xdr:rowOff>
    </xdr:to>
    <xdr:sp macro="" textlink="">
      <xdr:nvSpPr>
        <xdr:cNvPr id="62" name="Rectangle: Rounded Corners 61">
          <a:hlinkClick xmlns:r="http://schemas.openxmlformats.org/officeDocument/2006/relationships" r:id="rId41"/>
          <a:extLst>
            <a:ext uri="{FF2B5EF4-FFF2-40B4-BE49-F238E27FC236}">
              <a16:creationId xmlns:a16="http://schemas.microsoft.com/office/drawing/2014/main" id="{CCD8CDF8-BA3C-6AA3-D07D-FD7543EDCCD4}"/>
            </a:ext>
          </a:extLst>
        </xdr:cNvPr>
        <xdr:cNvSpPr/>
      </xdr:nvSpPr>
      <xdr:spPr>
        <a:xfrm>
          <a:off x="10054167" y="55223833"/>
          <a:ext cx="4773083" cy="27516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56</xdr:row>
      <xdr:rowOff>994833</xdr:rowOff>
    </xdr:from>
    <xdr:to>
      <xdr:col>10</xdr:col>
      <xdr:colOff>42334</xdr:colOff>
      <xdr:row>56</xdr:row>
      <xdr:rowOff>1280583</xdr:rowOff>
    </xdr:to>
    <xdr:sp macro="" textlink="">
      <xdr:nvSpPr>
        <xdr:cNvPr id="63" name="Rectangle: Rounded Corners 62">
          <a:hlinkClick xmlns:r="http://schemas.openxmlformats.org/officeDocument/2006/relationships" r:id="rId41"/>
          <a:extLst>
            <a:ext uri="{FF2B5EF4-FFF2-40B4-BE49-F238E27FC236}">
              <a16:creationId xmlns:a16="http://schemas.microsoft.com/office/drawing/2014/main" id="{FF22CD45-4BF8-599B-1421-949A4170BD4F}"/>
            </a:ext>
          </a:extLst>
        </xdr:cNvPr>
        <xdr:cNvSpPr/>
      </xdr:nvSpPr>
      <xdr:spPr>
        <a:xfrm>
          <a:off x="9969500" y="54906333"/>
          <a:ext cx="4910667" cy="285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973667</xdr:colOff>
      <xdr:row>56</xdr:row>
      <xdr:rowOff>1598083</xdr:rowOff>
    </xdr:from>
    <xdr:to>
      <xdr:col>8</xdr:col>
      <xdr:colOff>4836583</xdr:colOff>
      <xdr:row>56</xdr:row>
      <xdr:rowOff>1905000</xdr:rowOff>
    </xdr:to>
    <xdr:sp macro="" textlink="">
      <xdr:nvSpPr>
        <xdr:cNvPr id="64" name="Rectangle: Rounded Corners 63">
          <a:hlinkClick xmlns:r="http://schemas.openxmlformats.org/officeDocument/2006/relationships" r:id="rId42"/>
          <a:extLst>
            <a:ext uri="{FF2B5EF4-FFF2-40B4-BE49-F238E27FC236}">
              <a16:creationId xmlns:a16="http://schemas.microsoft.com/office/drawing/2014/main" id="{57069F01-902F-48C4-115F-2B64F8EE5ABD}"/>
            </a:ext>
          </a:extLst>
        </xdr:cNvPr>
        <xdr:cNvSpPr/>
      </xdr:nvSpPr>
      <xdr:spPr>
        <a:xfrm>
          <a:off x="9895417" y="55509583"/>
          <a:ext cx="4910666" cy="30691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1037167</xdr:colOff>
      <xdr:row>58</xdr:row>
      <xdr:rowOff>4148667</xdr:rowOff>
    </xdr:from>
    <xdr:to>
      <xdr:col>8</xdr:col>
      <xdr:colOff>4857750</xdr:colOff>
      <xdr:row>58</xdr:row>
      <xdr:rowOff>4445000</xdr:rowOff>
    </xdr:to>
    <xdr:sp macro="" textlink="">
      <xdr:nvSpPr>
        <xdr:cNvPr id="65" name="Rectangle: Rounded Corners 64">
          <a:hlinkClick xmlns:r="http://schemas.openxmlformats.org/officeDocument/2006/relationships" r:id="rId43"/>
          <a:extLst>
            <a:ext uri="{FF2B5EF4-FFF2-40B4-BE49-F238E27FC236}">
              <a16:creationId xmlns:a16="http://schemas.microsoft.com/office/drawing/2014/main" id="{1CAD99DD-DDF1-2677-2938-80EDFBC7F42E}"/>
            </a:ext>
          </a:extLst>
        </xdr:cNvPr>
        <xdr:cNvSpPr/>
      </xdr:nvSpPr>
      <xdr:spPr>
        <a:xfrm>
          <a:off x="9958917" y="61806667"/>
          <a:ext cx="4868333" cy="2963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58</xdr:row>
      <xdr:rowOff>4434417</xdr:rowOff>
    </xdr:from>
    <xdr:to>
      <xdr:col>9</xdr:col>
      <xdr:colOff>0</xdr:colOff>
      <xdr:row>58</xdr:row>
      <xdr:rowOff>4730750</xdr:rowOff>
    </xdr:to>
    <xdr:sp macro="" textlink="">
      <xdr:nvSpPr>
        <xdr:cNvPr id="66" name="Rectangle: Rounded Corners 65">
          <a:hlinkClick xmlns:r="http://schemas.openxmlformats.org/officeDocument/2006/relationships" r:id="rId44"/>
          <a:extLst>
            <a:ext uri="{FF2B5EF4-FFF2-40B4-BE49-F238E27FC236}">
              <a16:creationId xmlns:a16="http://schemas.microsoft.com/office/drawing/2014/main" id="{243BAF14-E8CD-BBBF-084C-00F3CA005637}"/>
            </a:ext>
          </a:extLst>
        </xdr:cNvPr>
        <xdr:cNvSpPr/>
      </xdr:nvSpPr>
      <xdr:spPr>
        <a:xfrm>
          <a:off x="9990667" y="62092417"/>
          <a:ext cx="4847166" cy="2963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52917</xdr:colOff>
      <xdr:row>68</xdr:row>
      <xdr:rowOff>497417</xdr:rowOff>
    </xdr:from>
    <xdr:to>
      <xdr:col>9</xdr:col>
      <xdr:colOff>0</xdr:colOff>
      <xdr:row>68</xdr:row>
      <xdr:rowOff>645584</xdr:rowOff>
    </xdr:to>
    <xdr:sp macro="" textlink="">
      <xdr:nvSpPr>
        <xdr:cNvPr id="67" name="Rectangle: Rounded Corners 66">
          <a:hlinkClick xmlns:r="http://schemas.openxmlformats.org/officeDocument/2006/relationships" r:id="rId20"/>
          <a:extLst>
            <a:ext uri="{FF2B5EF4-FFF2-40B4-BE49-F238E27FC236}">
              <a16:creationId xmlns:a16="http://schemas.microsoft.com/office/drawing/2014/main" id="{0FB8F872-3514-DB80-E475-F93AB3522B1C}"/>
            </a:ext>
          </a:extLst>
        </xdr:cNvPr>
        <xdr:cNvSpPr/>
      </xdr:nvSpPr>
      <xdr:spPr>
        <a:xfrm>
          <a:off x="10022417" y="71913750"/>
          <a:ext cx="4815416" cy="14816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31750</xdr:colOff>
      <xdr:row>79</xdr:row>
      <xdr:rowOff>179917</xdr:rowOff>
    </xdr:from>
    <xdr:to>
      <xdr:col>10</xdr:col>
      <xdr:colOff>31750</xdr:colOff>
      <xdr:row>79</xdr:row>
      <xdr:rowOff>444500</xdr:rowOff>
    </xdr:to>
    <xdr:sp macro="" textlink="">
      <xdr:nvSpPr>
        <xdr:cNvPr id="68" name="Rectangle: Rounded Corners 67">
          <a:hlinkClick xmlns:r="http://schemas.openxmlformats.org/officeDocument/2006/relationships" r:id="rId45"/>
          <a:extLst>
            <a:ext uri="{FF2B5EF4-FFF2-40B4-BE49-F238E27FC236}">
              <a16:creationId xmlns:a16="http://schemas.microsoft.com/office/drawing/2014/main" id="{7D0638F6-41BE-AFAC-C0BC-0C70E567864B}"/>
            </a:ext>
          </a:extLst>
        </xdr:cNvPr>
        <xdr:cNvSpPr/>
      </xdr:nvSpPr>
      <xdr:spPr>
        <a:xfrm>
          <a:off x="10001250" y="78792917"/>
          <a:ext cx="4868333" cy="2645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21167</xdr:colOff>
      <xdr:row>79</xdr:row>
      <xdr:rowOff>613833</xdr:rowOff>
    </xdr:from>
    <xdr:to>
      <xdr:col>9</xdr:col>
      <xdr:colOff>0</xdr:colOff>
      <xdr:row>79</xdr:row>
      <xdr:rowOff>804333</xdr:rowOff>
    </xdr:to>
    <xdr:sp macro="" textlink="">
      <xdr:nvSpPr>
        <xdr:cNvPr id="69" name="Rectangle: Rounded Corners 68">
          <a:hlinkClick xmlns:r="http://schemas.openxmlformats.org/officeDocument/2006/relationships" r:id="rId46"/>
          <a:extLst>
            <a:ext uri="{FF2B5EF4-FFF2-40B4-BE49-F238E27FC236}">
              <a16:creationId xmlns:a16="http://schemas.microsoft.com/office/drawing/2014/main" id="{F6573DA8-8393-AE24-727E-479461D1646D}"/>
            </a:ext>
          </a:extLst>
        </xdr:cNvPr>
        <xdr:cNvSpPr/>
      </xdr:nvSpPr>
      <xdr:spPr>
        <a:xfrm>
          <a:off x="9990667" y="79226833"/>
          <a:ext cx="4847166" cy="190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10583</xdr:colOff>
      <xdr:row>93</xdr:row>
      <xdr:rowOff>179917</xdr:rowOff>
    </xdr:from>
    <xdr:to>
      <xdr:col>8</xdr:col>
      <xdr:colOff>4656667</xdr:colOff>
      <xdr:row>93</xdr:row>
      <xdr:rowOff>317500</xdr:rowOff>
    </xdr:to>
    <xdr:sp macro="" textlink="">
      <xdr:nvSpPr>
        <xdr:cNvPr id="70" name="Rectangle: Rounded Corners 69">
          <a:hlinkClick xmlns:r="http://schemas.openxmlformats.org/officeDocument/2006/relationships" r:id="rId47"/>
          <a:extLst>
            <a:ext uri="{FF2B5EF4-FFF2-40B4-BE49-F238E27FC236}">
              <a16:creationId xmlns:a16="http://schemas.microsoft.com/office/drawing/2014/main" id="{A94FEFDD-6BFC-3416-DF23-00098954E2C8}"/>
            </a:ext>
          </a:extLst>
        </xdr:cNvPr>
        <xdr:cNvSpPr/>
      </xdr:nvSpPr>
      <xdr:spPr>
        <a:xfrm>
          <a:off x="9980083" y="86836250"/>
          <a:ext cx="4646084" cy="1375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93</xdr:row>
      <xdr:rowOff>317500</xdr:rowOff>
    </xdr:from>
    <xdr:to>
      <xdr:col>10</xdr:col>
      <xdr:colOff>10584</xdr:colOff>
      <xdr:row>93</xdr:row>
      <xdr:rowOff>762000</xdr:rowOff>
    </xdr:to>
    <xdr:sp macro="" textlink="">
      <xdr:nvSpPr>
        <xdr:cNvPr id="71" name="Rectangle: Rounded Corners 70">
          <a:hlinkClick xmlns:r="http://schemas.openxmlformats.org/officeDocument/2006/relationships" r:id="rId48"/>
          <a:extLst>
            <a:ext uri="{FF2B5EF4-FFF2-40B4-BE49-F238E27FC236}">
              <a16:creationId xmlns:a16="http://schemas.microsoft.com/office/drawing/2014/main" id="{5A6F4E4D-20FB-5607-662D-AE565B0730EE}"/>
            </a:ext>
          </a:extLst>
        </xdr:cNvPr>
        <xdr:cNvSpPr/>
      </xdr:nvSpPr>
      <xdr:spPr>
        <a:xfrm>
          <a:off x="9969500" y="86973833"/>
          <a:ext cx="4878917" cy="444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42333</xdr:colOff>
      <xdr:row>93</xdr:row>
      <xdr:rowOff>783167</xdr:rowOff>
    </xdr:from>
    <xdr:to>
      <xdr:col>8</xdr:col>
      <xdr:colOff>4699000</xdr:colOff>
      <xdr:row>93</xdr:row>
      <xdr:rowOff>952500</xdr:rowOff>
    </xdr:to>
    <xdr:sp macro="" textlink="">
      <xdr:nvSpPr>
        <xdr:cNvPr id="72" name="Rectangle: Rounded Corners 71">
          <a:hlinkClick xmlns:r="http://schemas.openxmlformats.org/officeDocument/2006/relationships" r:id="rId35"/>
          <a:extLst>
            <a:ext uri="{FF2B5EF4-FFF2-40B4-BE49-F238E27FC236}">
              <a16:creationId xmlns:a16="http://schemas.microsoft.com/office/drawing/2014/main" id="{BCA579E3-3441-99CE-A208-80E17C3E14DE}"/>
            </a:ext>
          </a:extLst>
        </xdr:cNvPr>
        <xdr:cNvSpPr/>
      </xdr:nvSpPr>
      <xdr:spPr>
        <a:xfrm>
          <a:off x="10011833" y="87439500"/>
          <a:ext cx="4656667" cy="1693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1121833</xdr:colOff>
      <xdr:row>93</xdr:row>
      <xdr:rowOff>1005417</xdr:rowOff>
    </xdr:from>
    <xdr:to>
      <xdr:col>10</xdr:col>
      <xdr:colOff>137584</xdr:colOff>
      <xdr:row>93</xdr:row>
      <xdr:rowOff>1291166</xdr:rowOff>
    </xdr:to>
    <xdr:sp macro="" textlink="">
      <xdr:nvSpPr>
        <xdr:cNvPr id="73" name="Rectangle: Rounded Corners 72">
          <a:hlinkClick xmlns:r="http://schemas.openxmlformats.org/officeDocument/2006/relationships" r:id="rId49"/>
          <a:extLst>
            <a:ext uri="{FF2B5EF4-FFF2-40B4-BE49-F238E27FC236}">
              <a16:creationId xmlns:a16="http://schemas.microsoft.com/office/drawing/2014/main" id="{2E62A140-5F3E-5E59-5B4A-1899A52B7252}"/>
            </a:ext>
          </a:extLst>
        </xdr:cNvPr>
        <xdr:cNvSpPr/>
      </xdr:nvSpPr>
      <xdr:spPr>
        <a:xfrm>
          <a:off x="11091333" y="87661750"/>
          <a:ext cx="3884084" cy="28574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74083</xdr:colOff>
      <xdr:row>94</xdr:row>
      <xdr:rowOff>211667</xdr:rowOff>
    </xdr:from>
    <xdr:to>
      <xdr:col>8</xdr:col>
      <xdr:colOff>4847167</xdr:colOff>
      <xdr:row>94</xdr:row>
      <xdr:rowOff>560917</xdr:rowOff>
    </xdr:to>
    <xdr:sp macro="" textlink="">
      <xdr:nvSpPr>
        <xdr:cNvPr id="74" name="Rectangle: Rounded Corners 73">
          <a:hlinkClick xmlns:r="http://schemas.openxmlformats.org/officeDocument/2006/relationships" r:id="rId50"/>
          <a:extLst>
            <a:ext uri="{FF2B5EF4-FFF2-40B4-BE49-F238E27FC236}">
              <a16:creationId xmlns:a16="http://schemas.microsoft.com/office/drawing/2014/main" id="{13B01A04-EBB5-288C-0758-53CA275EDBEA}"/>
            </a:ext>
          </a:extLst>
        </xdr:cNvPr>
        <xdr:cNvSpPr/>
      </xdr:nvSpPr>
      <xdr:spPr>
        <a:xfrm>
          <a:off x="10043583" y="88159167"/>
          <a:ext cx="4773084" cy="3492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49161</xdr:colOff>
      <xdr:row>0</xdr:row>
      <xdr:rowOff>39943</xdr:rowOff>
    </xdr:from>
    <xdr:to>
      <xdr:col>2</xdr:col>
      <xdr:colOff>1094753</xdr:colOff>
      <xdr:row>1</xdr:row>
      <xdr:rowOff>64477</xdr:rowOff>
    </xdr:to>
    <xdr:pic>
      <xdr:nvPicPr>
        <xdr:cNvPr id="2" name="Picture 1">
          <a:extLst>
            <a:ext uri="{FF2B5EF4-FFF2-40B4-BE49-F238E27FC236}">
              <a16:creationId xmlns:a16="http://schemas.microsoft.com/office/drawing/2014/main" id="{2F480031-9B23-4BBA-A115-A3A8D81390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161" y="39943"/>
          <a:ext cx="1471657" cy="4424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80010</xdr:colOff>
      <xdr:row>0</xdr:row>
      <xdr:rowOff>30480</xdr:rowOff>
    </xdr:from>
    <xdr:to>
      <xdr:col>2</xdr:col>
      <xdr:colOff>266134</xdr:colOff>
      <xdr:row>0</xdr:row>
      <xdr:rowOff>477289</xdr:rowOff>
    </xdr:to>
    <xdr:pic>
      <xdr:nvPicPr>
        <xdr:cNvPr id="2" name="Picture 1">
          <a:extLst>
            <a:ext uri="{FF2B5EF4-FFF2-40B4-BE49-F238E27FC236}">
              <a16:creationId xmlns:a16="http://schemas.microsoft.com/office/drawing/2014/main" id="{A6AB9591-E527-40E9-8189-C8B7D9B3FA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 y="30480"/>
          <a:ext cx="1447234" cy="446809"/>
        </a:xfrm>
        <a:prstGeom prst="rect">
          <a:avLst/>
        </a:prstGeom>
      </xdr:spPr>
    </xdr:pic>
    <xdr:clientData/>
  </xdr:twoCellAnchor>
  <xdr:twoCellAnchor editAs="oneCell">
    <xdr:from>
      <xdr:col>0</xdr:col>
      <xdr:colOff>80010</xdr:colOff>
      <xdr:row>0</xdr:row>
      <xdr:rowOff>30480</xdr:rowOff>
    </xdr:from>
    <xdr:to>
      <xdr:col>2</xdr:col>
      <xdr:colOff>266134</xdr:colOff>
      <xdr:row>0</xdr:row>
      <xdr:rowOff>477289</xdr:rowOff>
    </xdr:to>
    <xdr:pic>
      <xdr:nvPicPr>
        <xdr:cNvPr id="3" name="Picture 2">
          <a:extLst>
            <a:ext uri="{FF2B5EF4-FFF2-40B4-BE49-F238E27FC236}">
              <a16:creationId xmlns:a16="http://schemas.microsoft.com/office/drawing/2014/main" id="{C4003EC2-9BA6-0F4C-ABE9-63DB5F6A05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 y="30480"/>
          <a:ext cx="1506924" cy="4468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139700</xdr:rowOff>
    </xdr:from>
    <xdr:to>
      <xdr:col>2</xdr:col>
      <xdr:colOff>556764</xdr:colOff>
      <xdr:row>0</xdr:row>
      <xdr:rowOff>762000</xdr:rowOff>
    </xdr:to>
    <xdr:pic>
      <xdr:nvPicPr>
        <xdr:cNvPr id="2" name="Picture 1">
          <a:extLst>
            <a:ext uri="{FF2B5EF4-FFF2-40B4-BE49-F238E27FC236}">
              <a16:creationId xmlns:a16="http://schemas.microsoft.com/office/drawing/2014/main" id="{6854B07C-5455-4DE2-8C9B-63C418EC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39700"/>
          <a:ext cx="1928364" cy="622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1</xdr:col>
      <xdr:colOff>1462496</xdr:colOff>
      <xdr:row>0</xdr:row>
      <xdr:rowOff>605120</xdr:rowOff>
    </xdr:to>
    <xdr:pic>
      <xdr:nvPicPr>
        <xdr:cNvPr id="2" name="Picture 1">
          <a:extLst>
            <a:ext uri="{FF2B5EF4-FFF2-40B4-BE49-F238E27FC236}">
              <a16:creationId xmlns:a16="http://schemas.microsoft.com/office/drawing/2014/main" id="{9836800F-1AD2-493E-9BAA-33A91F2688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 y="68580"/>
          <a:ext cx="1698716" cy="5365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reativecommons.org/licenses/by-nc-sa/3.0/igo" TargetMode="External"/><Relationship Id="rId7" Type="http://schemas.openxmlformats.org/officeDocument/2006/relationships/drawing" Target="../drawings/drawing1.xml"/><Relationship Id="rId2" Type="http://schemas.openxmlformats.org/officeDocument/2006/relationships/hyperlink" Target="https://www.who.int/publications/i/item/considerations-in-adjusting-public-health-and-social-measures-in-the-context-of-covid-19-interim-guidance" TargetMode="External"/><Relationship Id="rId1" Type="http://schemas.openxmlformats.org/officeDocument/2006/relationships/hyperlink" Target="https://www.who.int/publications/i/item/key-planning-recommendations-for-mass-gatherings-in-the-context-of-the-current-covid-19-outbreak" TargetMode="External"/><Relationship Id="rId6" Type="http://schemas.openxmlformats.org/officeDocument/2006/relationships/printerSettings" Target="../printerSettings/printerSettings1.bin"/><Relationship Id="rId5" Type="http://schemas.openxmlformats.org/officeDocument/2006/relationships/hyperlink" Target="https://www.iso.org/obp/ui" TargetMode="External"/><Relationship Id="rId4" Type="http://schemas.openxmlformats.org/officeDocument/2006/relationships/hyperlink" Target="https://covid19.who.i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creativecommons.org/licenses/by-nc-sa/3.0/igo"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creativecommons.org/licenses/by-nc-sa/3.0/ig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who.int/publications/i/item/WHO-2019-nCoV-IHR-Quarantine-2021.1" TargetMode="External"/><Relationship Id="rId7" Type="http://schemas.openxmlformats.org/officeDocument/2006/relationships/hyperlink" Target="https://creativecommons.org/licenses/by-nc-sa/3.0/igo" TargetMode="External"/><Relationship Id="rId2" Type="http://schemas.openxmlformats.org/officeDocument/2006/relationships/hyperlink" Target="https://www.who.int/publications/i/item/diagnostic-testing-for-sars-cov-2" TargetMode="External"/><Relationship Id="rId1" Type="http://schemas.openxmlformats.org/officeDocument/2006/relationships/hyperlink" Target="https://www.who.int/publications/i/item/9789240021280" TargetMode="External"/><Relationship Id="rId6" Type="http://schemas.openxmlformats.org/officeDocument/2006/relationships/hyperlink" Target="https://www.who.int/publications/i/item/infection-prevention-and-control-in-the-context-of-coronavirus-disease-(covid-19)-a-living-guideline" TargetMode="External"/><Relationship Id="rId5" Type="http://schemas.openxmlformats.org/officeDocument/2006/relationships/hyperlink" Target="https://www.who.int/publications/i/item/WHO-2019-nCoV-Sci_Brief-Natural_immunity-2021.1" TargetMode="External"/><Relationship Id="rId4" Type="http://schemas.openxmlformats.org/officeDocument/2006/relationships/hyperlink" Target="https://www.who.int/publications/i/item/diagnostic-testing-for-sars-cov-2"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creativecommons.org/licenses/by-nc-sa/3.0/igo"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who.int/emergencies/diseases/novel-coronavirus-2019/technical-guidance/risk-communication-and-community-engagement" TargetMode="External"/><Relationship Id="rId13" Type="http://schemas.openxmlformats.org/officeDocument/2006/relationships/hyperlink" Target="https://openwho.org/courses/infodemic-management-101" TargetMode="External"/><Relationship Id="rId3" Type="http://schemas.openxmlformats.org/officeDocument/2006/relationships/hyperlink" Target="https://www.who.int/emergencies/diseases/novel-coronavirus-2019/question-and-answers-hub" TargetMode="External"/><Relationship Id="rId7" Type="http://schemas.openxmlformats.org/officeDocument/2006/relationships/hyperlink" Target="https://www.who-ears.com/" TargetMode="External"/><Relationship Id="rId12" Type="http://schemas.openxmlformats.org/officeDocument/2006/relationships/hyperlink" Target="https://openwho.org/courses/RCCE-COVID-19" TargetMode="External"/><Relationship Id="rId2" Type="http://schemas.openxmlformats.org/officeDocument/2006/relationships/hyperlink" Target="https://www.who.int/emergencies/diseases/novel-coronavirus-2019/advice-for-public" TargetMode="External"/><Relationship Id="rId1" Type="http://schemas.openxmlformats.org/officeDocument/2006/relationships/hyperlink" Target="https://creativecommons.org/licenses/by-nc-sa/3.0/igo" TargetMode="External"/><Relationship Id="rId6" Type="http://schemas.openxmlformats.org/officeDocument/2006/relationships/hyperlink" Target="https://www.who.int/publications/i/item/covid-19-global-risk-communication-and-community-engagement-strategy" TargetMode="External"/><Relationship Id="rId11" Type="http://schemas.openxmlformats.org/officeDocument/2006/relationships/hyperlink" Target="https://openwho.org/courses/risk-communication" TargetMode="External"/><Relationship Id="rId5" Type="http://schemas.openxmlformats.org/officeDocument/2006/relationships/hyperlink" Target="https://www.who.int/health-topics/infodemic" TargetMode="External"/><Relationship Id="rId15" Type="http://schemas.openxmlformats.org/officeDocument/2006/relationships/drawing" Target="../drawings/drawing7.xml"/><Relationship Id="rId10" Type="http://schemas.openxmlformats.org/officeDocument/2006/relationships/hyperlink" Target="https://www.who.int/publications/i/item/communicating-risk-in-public-health-emergencies" TargetMode="External"/><Relationship Id="rId4" Type="http://schemas.openxmlformats.org/officeDocument/2006/relationships/hyperlink" Target="https://www.who.int/publications/i/item/covid-19-global-risk-communication-and-community-engagement-strategy" TargetMode="External"/><Relationship Id="rId9" Type="http://schemas.openxmlformats.org/officeDocument/2006/relationships/hyperlink" Target="https://www.who.int/publications/i/item/978-92-4-002831-9" TargetMode="External"/><Relationship Id="rId1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51"/>
  <sheetViews>
    <sheetView tabSelected="1" zoomScale="110" zoomScaleNormal="110" workbookViewId="0">
      <selection activeCell="Q7" sqref="Q7"/>
    </sheetView>
  </sheetViews>
  <sheetFormatPr defaultColWidth="10.7109375" defaultRowHeight="14.45"/>
  <cols>
    <col min="1" max="1" width="10.7109375" style="5"/>
    <col min="2" max="2" width="7.42578125" style="5" customWidth="1"/>
    <col min="3" max="3" width="14.7109375" style="5" customWidth="1"/>
    <col min="4" max="14" width="12.7109375" style="5" customWidth="1"/>
    <col min="15" max="15" width="7.42578125" style="5" customWidth="1"/>
    <col min="16" max="16" width="16" style="5" customWidth="1"/>
    <col min="17" max="16384" width="10.7109375" style="5"/>
  </cols>
  <sheetData>
    <row r="1" spans="2:16" ht="44.1" customHeight="1" thickBot="1"/>
    <row r="2" spans="2:16" ht="36" customHeight="1">
      <c r="B2" s="50"/>
      <c r="C2" s="308" t="s">
        <v>0</v>
      </c>
      <c r="D2" s="308"/>
      <c r="E2" s="308"/>
      <c r="F2" s="308"/>
      <c r="G2" s="308"/>
      <c r="H2" s="308"/>
      <c r="I2" s="308"/>
      <c r="J2" s="308"/>
      <c r="K2" s="308"/>
      <c r="L2" s="308"/>
      <c r="M2" s="308"/>
      <c r="N2" s="308"/>
      <c r="O2" s="45"/>
    </row>
    <row r="3" spans="2:16">
      <c r="B3" s="27"/>
      <c r="C3" s="309" t="s">
        <v>1</v>
      </c>
      <c r="D3" s="309"/>
      <c r="E3" s="309"/>
      <c r="F3" s="309"/>
      <c r="G3" s="309"/>
      <c r="H3" s="309"/>
      <c r="I3" s="309"/>
      <c r="J3" s="309"/>
      <c r="K3" s="309"/>
      <c r="L3" s="309"/>
      <c r="M3" s="309"/>
      <c r="N3" s="309"/>
      <c r="O3" s="28"/>
    </row>
    <row r="4" spans="2:16">
      <c r="B4" s="27"/>
      <c r="C4" s="310" t="s">
        <v>2</v>
      </c>
      <c r="D4" s="310"/>
      <c r="E4" s="310"/>
      <c r="F4" s="310"/>
      <c r="G4" s="310"/>
      <c r="H4" s="310"/>
      <c r="I4" s="310"/>
      <c r="J4" s="310"/>
      <c r="K4" s="310"/>
      <c r="L4" s="310"/>
      <c r="M4" s="310"/>
      <c r="N4" s="310"/>
      <c r="O4" s="28"/>
    </row>
    <row r="5" spans="2:16">
      <c r="B5" s="27"/>
    </row>
    <row r="6" spans="2:16" s="51" customFormat="1" ht="34.5" customHeight="1">
      <c r="B6" s="52"/>
      <c r="C6" s="296" t="s">
        <v>3</v>
      </c>
      <c r="D6" s="296"/>
      <c r="E6" s="296"/>
      <c r="F6" s="296"/>
      <c r="G6" s="296"/>
      <c r="H6" s="296"/>
      <c r="I6" s="296"/>
      <c r="J6" s="296"/>
      <c r="K6" s="296"/>
      <c r="L6" s="296"/>
      <c r="M6" s="296"/>
      <c r="N6" s="296"/>
      <c r="O6" s="53"/>
      <c r="P6" s="69"/>
    </row>
    <row r="7" spans="2:16" s="51" customFormat="1" ht="50.85" customHeight="1">
      <c r="B7" s="52"/>
      <c r="C7" s="296" t="s">
        <v>4</v>
      </c>
      <c r="D7" s="296"/>
      <c r="E7" s="296"/>
      <c r="F7" s="296"/>
      <c r="G7" s="296"/>
      <c r="H7" s="296"/>
      <c r="I7" s="296"/>
      <c r="J7" s="296"/>
      <c r="K7" s="296"/>
      <c r="L7" s="296"/>
      <c r="M7" s="296"/>
      <c r="N7" s="296"/>
      <c r="O7" s="53"/>
    </row>
    <row r="8" spans="2:16" ht="13.35" customHeight="1">
      <c r="B8" s="27"/>
      <c r="C8" s="296"/>
      <c r="D8" s="296"/>
      <c r="E8" s="296"/>
      <c r="F8" s="296"/>
      <c r="G8" s="296"/>
      <c r="H8" s="296"/>
      <c r="I8" s="296"/>
      <c r="J8" s="296"/>
      <c r="K8" s="296"/>
      <c r="L8" s="296"/>
      <c r="M8" s="296"/>
      <c r="N8" s="296"/>
      <c r="O8" s="28"/>
    </row>
    <row r="9" spans="2:16" ht="34.700000000000003" customHeight="1">
      <c r="B9" s="27"/>
      <c r="C9" s="296" t="s">
        <v>5</v>
      </c>
      <c r="D9" s="296"/>
      <c r="E9" s="296"/>
      <c r="F9" s="296"/>
      <c r="G9" s="296"/>
      <c r="H9" s="296"/>
      <c r="I9" s="296"/>
      <c r="J9" s="296"/>
      <c r="K9" s="296"/>
      <c r="L9" s="296"/>
      <c r="M9" s="296"/>
      <c r="N9" s="296"/>
      <c r="O9" s="28"/>
      <c r="P9" s="75"/>
    </row>
    <row r="10" spans="2:16" ht="10.5" customHeight="1">
      <c r="B10" s="27"/>
      <c r="C10" s="306"/>
      <c r="D10" s="306"/>
      <c r="E10" s="306"/>
      <c r="F10" s="306"/>
      <c r="G10" s="306"/>
      <c r="H10" s="306"/>
      <c r="I10" s="306"/>
      <c r="J10" s="306"/>
      <c r="K10" s="306"/>
      <c r="L10" s="306"/>
      <c r="M10" s="306"/>
      <c r="N10" s="306"/>
      <c r="O10" s="28"/>
    </row>
    <row r="11" spans="2:16" ht="84.6" customHeight="1">
      <c r="B11" s="27"/>
      <c r="C11" s="307" t="s">
        <v>6</v>
      </c>
      <c r="D11" s="446"/>
      <c r="E11" s="446"/>
      <c r="F11" s="446"/>
      <c r="G11" s="446"/>
      <c r="H11" s="446"/>
      <c r="I11" s="446"/>
      <c r="J11" s="446"/>
      <c r="K11" s="446"/>
      <c r="L11" s="446"/>
      <c r="M11" s="446"/>
      <c r="N11" s="446"/>
      <c r="O11" s="28"/>
      <c r="P11" s="75"/>
    </row>
    <row r="12" spans="2:16" ht="8.25" customHeight="1">
      <c r="B12" s="27"/>
      <c r="C12" s="306"/>
      <c r="D12" s="306"/>
      <c r="E12" s="306"/>
      <c r="F12" s="306"/>
      <c r="G12" s="306"/>
      <c r="H12" s="306"/>
      <c r="I12" s="306"/>
      <c r="J12" s="306"/>
      <c r="K12" s="306"/>
      <c r="L12" s="306"/>
      <c r="M12" s="306"/>
      <c r="N12" s="306"/>
      <c r="O12" s="28"/>
    </row>
    <row r="13" spans="2:16" ht="29.25" customHeight="1">
      <c r="B13" s="27"/>
      <c r="C13" s="447" t="s">
        <v>7</v>
      </c>
      <c r="D13" s="296"/>
      <c r="E13" s="296"/>
      <c r="F13" s="296"/>
      <c r="G13" s="296"/>
      <c r="H13" s="296"/>
      <c r="I13" s="296"/>
      <c r="J13" s="296"/>
      <c r="K13" s="296"/>
      <c r="L13" s="296"/>
      <c r="M13" s="296"/>
      <c r="N13" s="296"/>
      <c r="O13" s="28"/>
    </row>
    <row r="14" spans="2:16" ht="18" customHeight="1">
      <c r="B14" s="27"/>
      <c r="C14" s="296" t="s">
        <v>8</v>
      </c>
      <c r="D14" s="296"/>
      <c r="E14" s="296"/>
      <c r="F14" s="296"/>
      <c r="G14" s="296"/>
      <c r="H14" s="296"/>
      <c r="I14" s="296"/>
      <c r="J14" s="296"/>
      <c r="K14" s="296"/>
      <c r="L14" s="296"/>
      <c r="M14" s="296"/>
      <c r="N14" s="296"/>
      <c r="O14" s="28"/>
    </row>
    <row r="15" spans="2:16" ht="18" customHeight="1">
      <c r="B15" s="27"/>
      <c r="C15" s="296" t="s">
        <v>9</v>
      </c>
      <c r="D15" s="296"/>
      <c r="E15" s="296"/>
      <c r="F15" s="296"/>
      <c r="G15" s="296"/>
      <c r="H15" s="296"/>
      <c r="I15" s="296"/>
      <c r="J15" s="296"/>
      <c r="K15" s="296"/>
      <c r="L15" s="296"/>
      <c r="M15" s="296"/>
      <c r="N15" s="296"/>
      <c r="O15" s="28"/>
    </row>
    <row r="16" spans="2:16" ht="18" customHeight="1">
      <c r="B16" s="27"/>
      <c r="C16" s="296" t="s">
        <v>10</v>
      </c>
      <c r="D16" s="296"/>
      <c r="E16" s="296"/>
      <c r="F16" s="296"/>
      <c r="G16" s="296"/>
      <c r="H16" s="296"/>
      <c r="I16" s="296"/>
      <c r="J16" s="296"/>
      <c r="K16" s="296"/>
      <c r="L16" s="296"/>
      <c r="M16" s="296"/>
      <c r="N16" s="296"/>
      <c r="O16" s="28"/>
    </row>
    <row r="17" spans="2:16" ht="8.25" customHeight="1">
      <c r="B17" s="27"/>
      <c r="C17" s="306"/>
      <c r="D17" s="306"/>
      <c r="E17" s="306"/>
      <c r="F17" s="306"/>
      <c r="G17" s="306"/>
      <c r="H17" s="306"/>
      <c r="I17" s="306"/>
      <c r="J17" s="306"/>
      <c r="K17" s="306"/>
      <c r="L17" s="306"/>
      <c r="M17" s="306"/>
      <c r="N17" s="306"/>
      <c r="O17" s="28"/>
    </row>
    <row r="18" spans="2:16" ht="212.25" customHeight="1">
      <c r="B18" s="52"/>
      <c r="C18" s="295" t="s">
        <v>11</v>
      </c>
      <c r="D18" s="295"/>
      <c r="E18" s="295"/>
      <c r="F18" s="295"/>
      <c r="G18" s="295"/>
      <c r="H18" s="295"/>
      <c r="I18" s="295"/>
      <c r="J18" s="295"/>
      <c r="K18" s="295"/>
      <c r="L18" s="295"/>
      <c r="M18" s="295"/>
      <c r="N18" s="295"/>
      <c r="O18" s="28"/>
      <c r="P18" s="70"/>
    </row>
    <row r="19" spans="2:16" ht="11.85" customHeight="1">
      <c r="B19" s="52"/>
      <c r="C19" s="35"/>
      <c r="D19" s="35"/>
      <c r="E19" s="35"/>
      <c r="F19" s="35"/>
      <c r="G19" s="35"/>
      <c r="H19" s="35"/>
      <c r="I19" s="35"/>
      <c r="J19" s="35"/>
      <c r="K19" s="35"/>
      <c r="L19" s="35"/>
      <c r="M19" s="35"/>
      <c r="N19" s="35"/>
      <c r="O19" s="28"/>
      <c r="P19" s="70"/>
    </row>
    <row r="20" spans="2:16" ht="104.25" customHeight="1">
      <c r="B20" s="27"/>
      <c r="C20" s="304" t="s">
        <v>12</v>
      </c>
      <c r="D20" s="304"/>
      <c r="E20" s="304"/>
      <c r="F20" s="304"/>
      <c r="G20" s="304"/>
      <c r="H20" s="304"/>
      <c r="I20" s="304"/>
      <c r="J20" s="304"/>
      <c r="K20" s="304"/>
      <c r="L20" s="304"/>
      <c r="M20" s="304"/>
      <c r="N20" s="304"/>
      <c r="O20" s="28"/>
      <c r="P20" s="76"/>
    </row>
    <row r="21" spans="2:16" ht="48" customHeight="1">
      <c r="B21" s="27"/>
      <c r="C21" s="305" t="s">
        <v>13</v>
      </c>
      <c r="D21" s="304"/>
      <c r="E21" s="304"/>
      <c r="F21" s="304"/>
      <c r="G21" s="304"/>
      <c r="H21" s="304"/>
      <c r="I21" s="304"/>
      <c r="J21" s="304"/>
      <c r="K21" s="304"/>
      <c r="L21" s="304"/>
      <c r="M21" s="304"/>
      <c r="N21" s="304"/>
      <c r="O21" s="28"/>
      <c r="P21" s="76"/>
    </row>
    <row r="22" spans="2:16" ht="12.75" customHeight="1">
      <c r="B22" s="27"/>
      <c r="C22" s="169"/>
      <c r="D22" s="169"/>
      <c r="E22" s="169"/>
      <c r="F22" s="169"/>
      <c r="G22" s="169"/>
      <c r="H22" s="169"/>
      <c r="I22" s="169"/>
      <c r="J22" s="169"/>
      <c r="K22" s="169"/>
      <c r="L22" s="169"/>
      <c r="M22" s="169"/>
      <c r="N22" s="169"/>
      <c r="O22" s="28"/>
      <c r="P22" s="76"/>
    </row>
    <row r="23" spans="2:16" ht="116.45" customHeight="1">
      <c r="B23" s="27"/>
      <c r="C23" s="301" t="s">
        <v>14</v>
      </c>
      <c r="D23" s="301"/>
      <c r="E23" s="301"/>
      <c r="F23" s="301"/>
      <c r="G23" s="301"/>
      <c r="H23" s="301"/>
      <c r="I23" s="301"/>
      <c r="J23" s="301"/>
      <c r="K23" s="301"/>
      <c r="L23" s="301"/>
      <c r="M23" s="301"/>
      <c r="N23" s="301"/>
      <c r="O23" s="28"/>
    </row>
    <row r="24" spans="2:16" ht="11.25" customHeight="1">
      <c r="B24" s="27"/>
      <c r="C24" s="35"/>
      <c r="D24" s="35"/>
      <c r="E24" s="35"/>
      <c r="F24" s="35"/>
      <c r="G24" s="35"/>
      <c r="H24" s="35"/>
      <c r="I24" s="35"/>
      <c r="J24" s="35"/>
      <c r="K24" s="35"/>
      <c r="L24" s="35"/>
      <c r="M24" s="35"/>
      <c r="N24" s="35"/>
      <c r="O24" s="28"/>
    </row>
    <row r="25" spans="2:16" s="51" customFormat="1" ht="18" customHeight="1">
      <c r="B25" s="52"/>
      <c r="C25" s="302" t="s">
        <v>15</v>
      </c>
      <c r="D25" s="302"/>
      <c r="E25" s="302"/>
      <c r="F25" s="302"/>
      <c r="G25" s="302"/>
      <c r="H25" s="302"/>
      <c r="I25" s="302"/>
      <c r="J25" s="302"/>
      <c r="K25" s="302"/>
      <c r="L25" s="302"/>
      <c r="M25" s="302"/>
      <c r="N25" s="302"/>
      <c r="O25" s="53"/>
    </row>
    <row r="26" spans="2:16" ht="18" customHeight="1">
      <c r="B26" s="27"/>
      <c r="C26" s="303" t="s">
        <v>16</v>
      </c>
      <c r="D26" s="303"/>
      <c r="E26" s="303"/>
      <c r="F26" s="303"/>
      <c r="G26" s="303"/>
      <c r="H26" s="303"/>
      <c r="I26" s="303"/>
      <c r="J26" s="303"/>
      <c r="K26" s="303"/>
      <c r="L26" s="303"/>
      <c r="M26" s="303"/>
      <c r="N26" s="303"/>
      <c r="O26" s="28"/>
    </row>
    <row r="27" spans="2:16" s="7" customFormat="1" ht="18" customHeight="1">
      <c r="B27" s="170"/>
      <c r="C27" s="297" t="s">
        <v>17</v>
      </c>
      <c r="D27" s="297"/>
      <c r="E27" s="297"/>
      <c r="F27" s="297"/>
      <c r="G27" s="297"/>
      <c r="H27" s="297"/>
      <c r="I27" s="297"/>
      <c r="J27" s="297"/>
      <c r="K27" s="297"/>
      <c r="L27" s="297"/>
      <c r="M27" s="297"/>
      <c r="N27" s="297"/>
      <c r="O27" s="171"/>
    </row>
    <row r="28" spans="2:16" ht="18" customHeight="1">
      <c r="B28" s="27"/>
      <c r="C28" s="297" t="s">
        <v>18</v>
      </c>
      <c r="D28" s="297"/>
      <c r="E28" s="297"/>
      <c r="F28" s="297"/>
      <c r="G28" s="297"/>
      <c r="H28" s="297"/>
      <c r="I28" s="297"/>
      <c r="J28" s="297"/>
      <c r="K28" s="297"/>
      <c r="L28" s="297"/>
      <c r="M28" s="297"/>
      <c r="N28" s="297"/>
      <c r="O28" s="28"/>
    </row>
    <row r="29" spans="2:16" ht="20.25" customHeight="1">
      <c r="B29" s="27"/>
      <c r="C29" s="297" t="s">
        <v>19</v>
      </c>
      <c r="D29" s="297"/>
      <c r="E29" s="297"/>
      <c r="F29" s="297"/>
      <c r="G29" s="297"/>
      <c r="H29" s="297"/>
      <c r="I29" s="297"/>
      <c r="J29" s="297"/>
      <c r="K29" s="297"/>
      <c r="L29" s="297"/>
      <c r="M29" s="297"/>
      <c r="N29" s="297"/>
      <c r="O29" s="28"/>
    </row>
    <row r="30" spans="2:16" ht="11.85" customHeight="1">
      <c r="B30" s="27"/>
      <c r="C30" s="298"/>
      <c r="D30" s="298"/>
      <c r="E30" s="298"/>
      <c r="F30" s="298"/>
      <c r="G30" s="298"/>
      <c r="H30" s="298"/>
      <c r="I30" s="298"/>
      <c r="J30" s="298"/>
      <c r="K30" s="298"/>
      <c r="L30" s="298"/>
      <c r="M30" s="298"/>
      <c r="N30" s="298"/>
      <c r="O30" s="28"/>
    </row>
    <row r="31" spans="2:16" ht="91.35" customHeight="1">
      <c r="B31" s="27"/>
      <c r="C31" s="299" t="s">
        <v>20</v>
      </c>
      <c r="D31" s="300"/>
      <c r="E31" s="300"/>
      <c r="F31" s="300"/>
      <c r="G31" s="300"/>
      <c r="H31" s="300"/>
      <c r="I31" s="300"/>
      <c r="J31" s="300"/>
      <c r="K31" s="300"/>
      <c r="L31" s="300"/>
      <c r="M31" s="300"/>
      <c r="N31" s="300"/>
      <c r="O31" s="28"/>
    </row>
    <row r="32" spans="2:16" ht="54" customHeight="1">
      <c r="B32" s="27"/>
      <c r="C32" s="292"/>
      <c r="D32" s="292"/>
      <c r="E32" s="292"/>
      <c r="F32" s="292"/>
      <c r="G32" s="292"/>
      <c r="H32" s="292"/>
      <c r="I32" s="292"/>
      <c r="J32" s="292"/>
      <c r="K32" s="292"/>
      <c r="L32" s="292"/>
      <c r="M32" s="292"/>
      <c r="N32" s="292"/>
      <c r="O32" s="28"/>
    </row>
    <row r="33" spans="2:16" ht="54" customHeight="1">
      <c r="B33" s="27"/>
      <c r="C33" s="292"/>
      <c r="D33" s="292"/>
      <c r="E33" s="292"/>
      <c r="F33" s="292"/>
      <c r="G33" s="292"/>
      <c r="H33" s="292"/>
      <c r="I33" s="292"/>
      <c r="J33" s="292"/>
      <c r="K33" s="292"/>
      <c r="L33" s="292"/>
      <c r="M33" s="292"/>
      <c r="N33" s="292"/>
      <c r="O33" s="28"/>
    </row>
    <row r="34" spans="2:16" ht="54" customHeight="1">
      <c r="B34" s="27"/>
      <c r="C34" s="292"/>
      <c r="D34" s="292"/>
      <c r="E34" s="292"/>
      <c r="F34" s="292"/>
      <c r="G34" s="292"/>
      <c r="H34" s="292"/>
      <c r="I34" s="292"/>
      <c r="J34" s="292"/>
      <c r="K34" s="292"/>
      <c r="L34" s="292"/>
      <c r="M34" s="292"/>
      <c r="N34" s="292"/>
      <c r="O34" s="28"/>
    </row>
    <row r="35" spans="2:16" ht="54" customHeight="1">
      <c r="B35" s="27"/>
      <c r="C35" s="292"/>
      <c r="D35" s="292"/>
      <c r="E35" s="292"/>
      <c r="F35" s="292"/>
      <c r="G35" s="292"/>
      <c r="H35" s="292"/>
      <c r="I35" s="292"/>
      <c r="J35" s="292"/>
      <c r="K35" s="292"/>
      <c r="L35" s="292"/>
      <c r="M35" s="292"/>
      <c r="N35" s="292"/>
      <c r="O35" s="28"/>
    </row>
    <row r="36" spans="2:16" ht="38.450000000000003" customHeight="1">
      <c r="B36" s="27"/>
      <c r="C36" s="293" t="s">
        <v>21</v>
      </c>
      <c r="D36" s="294"/>
      <c r="E36" s="294"/>
      <c r="F36" s="294"/>
      <c r="G36" s="294"/>
      <c r="H36" s="294"/>
      <c r="I36" s="294"/>
      <c r="J36" s="294"/>
      <c r="K36" s="294"/>
      <c r="L36" s="294"/>
      <c r="M36" s="294"/>
      <c r="N36" s="294"/>
      <c r="O36" s="28"/>
    </row>
    <row r="37" spans="2:16" ht="10.35" customHeight="1">
      <c r="B37" s="27"/>
      <c r="C37" s="35"/>
      <c r="D37" s="35"/>
      <c r="E37" s="35"/>
      <c r="F37" s="35"/>
      <c r="G37" s="35"/>
      <c r="H37" s="35"/>
      <c r="I37" s="35"/>
      <c r="J37" s="35"/>
      <c r="K37" s="35"/>
      <c r="L37" s="35"/>
      <c r="M37" s="35"/>
      <c r="N37" s="35"/>
      <c r="O37" s="28"/>
    </row>
    <row r="38" spans="2:16" ht="61.35" customHeight="1">
      <c r="B38" s="27"/>
      <c r="C38" s="446" t="s">
        <v>22</v>
      </c>
      <c r="D38" s="295"/>
      <c r="E38" s="295"/>
      <c r="F38" s="295"/>
      <c r="G38" s="295"/>
      <c r="H38" s="295"/>
      <c r="I38" s="295"/>
      <c r="J38" s="295"/>
      <c r="K38" s="295"/>
      <c r="L38" s="295"/>
      <c r="M38" s="295"/>
      <c r="N38" s="295"/>
      <c r="O38" s="28"/>
      <c r="P38" s="7"/>
    </row>
    <row r="39" spans="2:16" ht="11.1" customHeight="1">
      <c r="B39" s="27"/>
      <c r="C39" s="448"/>
      <c r="D39" s="35"/>
      <c r="E39" s="35"/>
      <c r="F39" s="35"/>
      <c r="G39" s="35"/>
      <c r="H39" s="35"/>
      <c r="I39" s="35"/>
      <c r="J39" s="35"/>
      <c r="K39" s="35"/>
      <c r="L39" s="35"/>
      <c r="M39" s="35"/>
      <c r="N39" s="35"/>
      <c r="O39" s="28"/>
      <c r="P39" s="7"/>
    </row>
    <row r="40" spans="2:16" ht="75.75" customHeight="1">
      <c r="B40" s="27"/>
      <c r="C40" s="296" t="s">
        <v>23</v>
      </c>
      <c r="D40" s="296"/>
      <c r="E40" s="296"/>
      <c r="F40" s="296"/>
      <c r="G40" s="296"/>
      <c r="H40" s="296"/>
      <c r="I40" s="296"/>
      <c r="J40" s="296"/>
      <c r="K40" s="296"/>
      <c r="L40" s="296"/>
      <c r="M40" s="296"/>
      <c r="N40" s="296"/>
      <c r="O40" s="28"/>
      <c r="P40" s="7"/>
    </row>
    <row r="41" spans="2:16" ht="9.6" customHeight="1">
      <c r="B41" s="27"/>
      <c r="C41" s="35"/>
      <c r="D41" s="35"/>
      <c r="E41" s="35"/>
      <c r="F41" s="35"/>
      <c r="G41" s="35"/>
      <c r="H41" s="35"/>
      <c r="I41" s="35"/>
      <c r="J41" s="35"/>
      <c r="K41" s="35"/>
      <c r="L41" s="35"/>
      <c r="M41" s="35"/>
      <c r="N41" s="35"/>
      <c r="O41" s="28"/>
      <c r="P41" s="7"/>
    </row>
    <row r="42" spans="2:16" ht="31.5" customHeight="1">
      <c r="B42" s="27"/>
      <c r="C42" s="449" t="s">
        <v>24</v>
      </c>
      <c r="D42" s="449"/>
      <c r="E42" s="449"/>
      <c r="F42" s="449"/>
      <c r="G42" s="449"/>
      <c r="H42" s="449"/>
      <c r="I42" s="449"/>
      <c r="J42" s="449"/>
      <c r="K42" s="449"/>
      <c r="L42" s="449"/>
      <c r="M42" s="449"/>
      <c r="N42" s="449"/>
      <c r="O42" s="28"/>
      <c r="P42" s="7"/>
    </row>
    <row r="43" spans="2:16" ht="21" customHeight="1" thickBot="1">
      <c r="B43" s="29"/>
      <c r="C43" s="54"/>
      <c r="D43" s="54"/>
      <c r="E43" s="54"/>
      <c r="F43" s="54"/>
      <c r="G43" s="54"/>
      <c r="H43" s="54"/>
      <c r="I43" s="54"/>
      <c r="J43" s="54"/>
      <c r="K43" s="54"/>
      <c r="L43" s="54"/>
      <c r="M43" s="54"/>
      <c r="N43" s="54"/>
      <c r="O43" s="30"/>
      <c r="P43" s="70"/>
    </row>
    <row r="46" spans="2:16" ht="22.5" customHeight="1">
      <c r="C46" s="285"/>
    </row>
    <row r="47" spans="2:16" ht="26.25" customHeight="1">
      <c r="B47" s="290"/>
      <c r="C47" s="290"/>
      <c r="D47" s="290"/>
      <c r="E47" s="290"/>
      <c r="F47" s="290"/>
      <c r="G47" s="290"/>
      <c r="H47" s="290"/>
      <c r="I47" s="290"/>
      <c r="J47" s="290"/>
      <c r="K47" s="290"/>
      <c r="L47" s="290"/>
      <c r="M47" s="290"/>
      <c r="N47" s="290"/>
      <c r="O47" s="290"/>
      <c r="P47" s="290"/>
    </row>
    <row r="50" spans="2:15" ht="14.1" customHeight="1">
      <c r="B50" s="290" t="s">
        <v>25</v>
      </c>
      <c r="C50" s="291"/>
      <c r="D50" s="291"/>
      <c r="E50" s="291"/>
      <c r="F50" s="291"/>
      <c r="G50" s="291"/>
      <c r="H50" s="291"/>
      <c r="I50" s="291"/>
      <c r="J50" s="291"/>
      <c r="K50" s="291"/>
      <c r="L50" s="291"/>
      <c r="M50" s="291"/>
      <c r="N50" s="291"/>
      <c r="O50" s="291"/>
    </row>
    <row r="51" spans="2:15" ht="20.100000000000001" customHeight="1">
      <c r="B51" s="450" t="s">
        <v>26</v>
      </c>
      <c r="C51" s="450"/>
      <c r="D51" s="450"/>
      <c r="E51" s="450"/>
      <c r="F51" s="450"/>
      <c r="G51" s="450"/>
      <c r="H51" s="450"/>
      <c r="I51" s="450"/>
      <c r="J51" s="450"/>
      <c r="K51" s="450"/>
      <c r="L51" s="450"/>
      <c r="M51" s="450"/>
      <c r="N51" s="450"/>
      <c r="O51" s="450"/>
    </row>
  </sheetData>
  <mergeCells count="33">
    <mergeCell ref="C10:N10"/>
    <mergeCell ref="C11:N11"/>
    <mergeCell ref="C12:N12"/>
    <mergeCell ref="C2:N2"/>
    <mergeCell ref="C6:N6"/>
    <mergeCell ref="C9:N9"/>
    <mergeCell ref="C3:N3"/>
    <mergeCell ref="C7:N8"/>
    <mergeCell ref="C4:N4"/>
    <mergeCell ref="C13:N13"/>
    <mergeCell ref="C14:N14"/>
    <mergeCell ref="C15:N15"/>
    <mergeCell ref="C16:N16"/>
    <mergeCell ref="C17:N17"/>
    <mergeCell ref="C23:N23"/>
    <mergeCell ref="C25:N25"/>
    <mergeCell ref="C26:N26"/>
    <mergeCell ref="C18:N18"/>
    <mergeCell ref="C20:N20"/>
    <mergeCell ref="C21:N21"/>
    <mergeCell ref="C27:N27"/>
    <mergeCell ref="C28:N28"/>
    <mergeCell ref="C29:N29"/>
    <mergeCell ref="C30:N30"/>
    <mergeCell ref="C31:N31"/>
    <mergeCell ref="B50:O50"/>
    <mergeCell ref="B51:O51"/>
    <mergeCell ref="B47:P47"/>
    <mergeCell ref="C32:N35"/>
    <mergeCell ref="C36:N36"/>
    <mergeCell ref="C38:N38"/>
    <mergeCell ref="C42:N42"/>
    <mergeCell ref="C40:N40"/>
  </mergeCells>
  <phoneticPr fontId="104" type="noConversion"/>
  <hyperlinks>
    <hyperlink ref="C20:N20" r:id="rId1" display="This risk assessment should be used in conjunction with the Key planning recommendations for mass gatherings in the context of the current COVID-19 outbreak (Interim guidance) found on the WHO website (https://www.who.int/publications/i/item/key-planning-recommendations-for-mass-gatherings-in-the-context-of-the-current-covid-19-outbreak) and in the WHO COVID-19 app for smartphones, WHO Academy." xr:uid="{277F3144-CC73-444B-8E2E-F5AB45A9BD12}"/>
    <hyperlink ref="C36:N36" r:id="rId2" display="It is important to remember that while mitigation measures can decrease the risk of amplification of COVID-19 cases, they can not completely eliminate the threat.                                                     For more information, refer to:  https://www.who.int/publications/i/item/considerations-in-a" xr:uid="{7608D2F6-9CF8-C141-8F2D-F9AA98EE98C7}"/>
    <hyperlink ref="B50" r:id="rId3" display="https://creativecommons.org/licenses/by-nc-sa/3.0/igo" xr:uid="{07FE87A3-EB8A-4F0B-9BF9-3BA7BBE9D6DF}"/>
    <hyperlink ref="C21:N21" r:id="rId4" display="To accurately provide answers to the following Risk Evaluation questions and Risk Mitigation statements, event organizers must be knowledgeable about the current state of the COVID-19 pandemic. The host country authorities and MG organizers should reference the daily global COVID-19 situation reports provided by WHO  (https://covid19.who.int/) as well as national COVID-19 situation reports, if available." xr:uid="{16C3E3BD-F883-446E-A554-39409A34284A}"/>
    <hyperlink ref="C31:N31" r:id="rId5" location="iso:std:iso:31000:ed-2:v1:en" display="It should also be noted that risk assessment is a cyclical process, as demonstrated in the figure below. This figure has been adapted from the risk assessment process outlined by the  International Standard for Risk Management - ISO31000 (https://www.iso.org/obp/ui#iso:std:iso:31000:ed-2:v1:en) to align with WHO's recommended three pillars of the mass gatherings risk assessment process: Risk Evaluation, Risk Mitigation and Risk Communication. Recording and reporting on the key findings of the risk assessment; communicating and consulting on decisions to decrease risk and communicating these key messages to the general public and participants and event staff; and monitoring and reviewing the risk assessment results must continuously occur throughout the planning and operational phases of a mass gathering. As the figure displays, the dynamic risk assessment process should account for changing information in the COVID-19 pandemic and local epidemiological situation." xr:uid="{FF7BAAB6-52A9-4551-BE73-067E8252EBB6}"/>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0:G54"/>
  <sheetViews>
    <sheetView topLeftCell="A10" workbookViewId="0">
      <selection activeCell="H17" sqref="H17"/>
    </sheetView>
  </sheetViews>
  <sheetFormatPr defaultColWidth="11.42578125" defaultRowHeight="14.45"/>
  <sheetData>
    <row r="10" spans="1:7">
      <c r="A10" t="s">
        <v>52</v>
      </c>
      <c r="D10" t="s">
        <v>317</v>
      </c>
    </row>
    <row r="11" spans="1:7">
      <c r="A11" t="s">
        <v>76</v>
      </c>
      <c r="D11" t="s">
        <v>318</v>
      </c>
      <c r="G11" t="s">
        <v>319</v>
      </c>
    </row>
    <row r="12" spans="1:7">
      <c r="A12" t="s">
        <v>59</v>
      </c>
      <c r="D12" t="s">
        <v>320</v>
      </c>
      <c r="G12" s="206" t="s">
        <v>321</v>
      </c>
    </row>
    <row r="13" spans="1:7">
      <c r="A13" t="s">
        <v>61</v>
      </c>
      <c r="G13" t="s">
        <v>322</v>
      </c>
    </row>
    <row r="14" spans="1:7">
      <c r="G14" t="s">
        <v>323</v>
      </c>
    </row>
    <row r="15" spans="1:7">
      <c r="A15" t="s">
        <v>52</v>
      </c>
      <c r="D15" t="s">
        <v>324</v>
      </c>
      <c r="G15" t="s">
        <v>325</v>
      </c>
    </row>
    <row r="16" spans="1:7">
      <c r="A16" t="s">
        <v>76</v>
      </c>
      <c r="D16" t="s">
        <v>326</v>
      </c>
    </row>
    <row r="17" spans="1:6">
      <c r="A17" t="s">
        <v>61</v>
      </c>
      <c r="D17" t="s">
        <v>327</v>
      </c>
    </row>
    <row r="19" spans="1:6">
      <c r="A19" t="s">
        <v>328</v>
      </c>
    </row>
    <row r="20" spans="1:6">
      <c r="A20" t="s">
        <v>329</v>
      </c>
    </row>
    <row r="21" spans="1:6">
      <c r="A21" t="s">
        <v>330</v>
      </c>
    </row>
    <row r="22" spans="1:6">
      <c r="A22" t="s">
        <v>331</v>
      </c>
    </row>
    <row r="24" spans="1:6">
      <c r="F24" t="s">
        <v>332</v>
      </c>
    </row>
    <row r="25" spans="1:6">
      <c r="A25" t="s">
        <v>333</v>
      </c>
      <c r="F25" t="s">
        <v>91</v>
      </c>
    </row>
    <row r="26" spans="1:6">
      <c r="A26" t="s">
        <v>93</v>
      </c>
      <c r="F26" t="s">
        <v>76</v>
      </c>
    </row>
    <row r="27" spans="1:6">
      <c r="A27" t="s">
        <v>334</v>
      </c>
      <c r="F27" t="s">
        <v>61</v>
      </c>
    </row>
    <row r="28" spans="1:6">
      <c r="A28" t="s">
        <v>335</v>
      </c>
    </row>
    <row r="29" spans="1:6">
      <c r="A29" t="s">
        <v>61</v>
      </c>
      <c r="D29" t="s">
        <v>336</v>
      </c>
    </row>
    <row r="30" spans="1:6">
      <c r="A30" t="s">
        <v>59</v>
      </c>
      <c r="D30" s="66" t="s">
        <v>337</v>
      </c>
    </row>
    <row r="31" spans="1:6">
      <c r="D31" t="s">
        <v>338</v>
      </c>
    </row>
    <row r="32" spans="1:6">
      <c r="D32" t="s">
        <v>339</v>
      </c>
    </row>
    <row r="33" spans="1:4">
      <c r="A33" t="s">
        <v>317</v>
      </c>
      <c r="D33" t="s">
        <v>340</v>
      </c>
    </row>
    <row r="34" spans="1:4">
      <c r="A34" t="s">
        <v>318</v>
      </c>
      <c r="D34" t="s">
        <v>79</v>
      </c>
    </row>
    <row r="35" spans="1:4">
      <c r="A35" t="s">
        <v>320</v>
      </c>
      <c r="D35" t="s">
        <v>341</v>
      </c>
    </row>
    <row r="36" spans="1:4">
      <c r="D36" t="s">
        <v>342</v>
      </c>
    </row>
    <row r="37" spans="1:4">
      <c r="D37" t="s">
        <v>343</v>
      </c>
    </row>
    <row r="38" spans="1:4">
      <c r="A38" s="55" t="s">
        <v>344</v>
      </c>
      <c r="D38" t="s">
        <v>345</v>
      </c>
    </row>
    <row r="39" spans="1:4">
      <c r="A39" s="55" t="s">
        <v>346</v>
      </c>
      <c r="D39" t="s">
        <v>347</v>
      </c>
    </row>
    <row r="40" spans="1:4">
      <c r="A40" s="55" t="s">
        <v>348</v>
      </c>
      <c r="D40" t="s">
        <v>349</v>
      </c>
    </row>
    <row r="41" spans="1:4">
      <c r="A41" s="55" t="s">
        <v>350</v>
      </c>
      <c r="D41" t="s">
        <v>59</v>
      </c>
    </row>
    <row r="42" spans="1:4">
      <c r="A42" s="55" t="s">
        <v>351</v>
      </c>
    </row>
    <row r="43" spans="1:4">
      <c r="A43" s="55" t="s">
        <v>49</v>
      </c>
    </row>
    <row r="44" spans="1:4" ht="29.1">
      <c r="A44" s="55" t="s">
        <v>352</v>
      </c>
    </row>
    <row r="47" spans="1:4">
      <c r="A47" t="s">
        <v>353</v>
      </c>
    </row>
    <row r="48" spans="1:4">
      <c r="A48" t="s">
        <v>354</v>
      </c>
    </row>
    <row r="49" spans="1:1">
      <c r="A49" t="s">
        <v>355</v>
      </c>
    </row>
    <row r="50" spans="1:1">
      <c r="A50" t="s">
        <v>71</v>
      </c>
    </row>
    <row r="51" spans="1:1">
      <c r="A51" t="s">
        <v>356</v>
      </c>
    </row>
    <row r="52" spans="1:1">
      <c r="A52" t="s">
        <v>76</v>
      </c>
    </row>
    <row r="53" spans="1:1">
      <c r="A53" t="s">
        <v>61</v>
      </c>
    </row>
    <row r="54" spans="1:1">
      <c r="A54" t="s">
        <v>59</v>
      </c>
    </row>
  </sheetData>
  <phoneticPr fontId="10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38468-A634-4533-9D01-48706F529532}">
  <dimension ref="B1:O264"/>
  <sheetViews>
    <sheetView zoomScaleNormal="100" workbookViewId="0">
      <selection activeCell="B2" sqref="B2:C2"/>
    </sheetView>
  </sheetViews>
  <sheetFormatPr defaultColWidth="8.7109375" defaultRowHeight="14.45"/>
  <cols>
    <col min="1" max="1" width="4.42578125" style="212" customWidth="1"/>
    <col min="2" max="2" width="37.7109375" style="221" customWidth="1"/>
    <col min="3" max="3" width="86.7109375" style="216" customWidth="1"/>
    <col min="4" max="16384" width="8.7109375" style="212"/>
  </cols>
  <sheetData>
    <row r="1" spans="2:3" ht="55.35" customHeight="1" thickBot="1">
      <c r="B1" s="482"/>
      <c r="C1" s="482"/>
    </row>
    <row r="2" spans="2:3">
      <c r="B2" s="434" t="s">
        <v>357</v>
      </c>
      <c r="C2" s="435"/>
    </row>
    <row r="3" spans="2:3">
      <c r="B3" s="436" t="s">
        <v>358</v>
      </c>
      <c r="C3" s="437"/>
    </row>
    <row r="4" spans="2:3" ht="43.5">
      <c r="B4" s="217" t="s">
        <v>359</v>
      </c>
      <c r="C4" s="483" t="s">
        <v>360</v>
      </c>
    </row>
    <row r="5" spans="2:3" ht="261">
      <c r="B5" s="217" t="s">
        <v>361</v>
      </c>
      <c r="C5" s="483" t="s">
        <v>362</v>
      </c>
    </row>
    <row r="6" spans="2:3">
      <c r="B6" s="218" t="s">
        <v>363</v>
      </c>
      <c r="C6" s="484"/>
    </row>
    <row r="7" spans="2:3" ht="234.6" customHeight="1">
      <c r="B7" s="217" t="s">
        <v>364</v>
      </c>
      <c r="C7" s="483" t="s">
        <v>365</v>
      </c>
    </row>
    <row r="8" spans="2:3" ht="101.45">
      <c r="B8" s="217" t="s">
        <v>366</v>
      </c>
      <c r="C8" s="483" t="s">
        <v>367</v>
      </c>
    </row>
    <row r="9" spans="2:3" ht="135.6" customHeight="1">
      <c r="B9" s="217" t="s">
        <v>368</v>
      </c>
      <c r="C9" s="483" t="s">
        <v>369</v>
      </c>
    </row>
    <row r="10" spans="2:3" ht="205.5" customHeight="1">
      <c r="B10" s="217" t="s">
        <v>370</v>
      </c>
      <c r="C10" s="483" t="s">
        <v>371</v>
      </c>
    </row>
    <row r="11" spans="2:3" ht="57.95">
      <c r="B11" s="217" t="s">
        <v>372</v>
      </c>
      <c r="C11" s="483" t="s">
        <v>373</v>
      </c>
    </row>
    <row r="12" spans="2:3" ht="130.5">
      <c r="B12" s="217" t="s">
        <v>374</v>
      </c>
      <c r="C12" s="483" t="s">
        <v>375</v>
      </c>
    </row>
    <row r="13" spans="2:3" ht="130.5">
      <c r="B13" s="217" t="s">
        <v>376</v>
      </c>
      <c r="C13" s="483" t="s">
        <v>377</v>
      </c>
    </row>
    <row r="14" spans="2:3" ht="93" customHeight="1">
      <c r="B14" s="217" t="s">
        <v>378</v>
      </c>
      <c r="C14" s="483" t="s">
        <v>379</v>
      </c>
    </row>
    <row r="15" spans="2:3" ht="101.45">
      <c r="B15" s="217" t="s">
        <v>380</v>
      </c>
      <c r="C15" s="483" t="s">
        <v>381</v>
      </c>
    </row>
    <row r="16" spans="2:3" ht="116.1">
      <c r="B16" s="217" t="s">
        <v>382</v>
      </c>
      <c r="C16" s="483" t="s">
        <v>383</v>
      </c>
    </row>
    <row r="17" spans="2:3">
      <c r="B17" s="438" t="s">
        <v>384</v>
      </c>
      <c r="C17" s="439"/>
    </row>
    <row r="18" spans="2:3" ht="29.1">
      <c r="B18" s="217" t="s">
        <v>385</v>
      </c>
      <c r="C18" s="485" t="s">
        <v>386</v>
      </c>
    </row>
    <row r="19" spans="2:3" ht="57.95">
      <c r="B19" s="217" t="s">
        <v>387</v>
      </c>
      <c r="C19" s="483" t="s">
        <v>388</v>
      </c>
    </row>
    <row r="20" spans="2:3" ht="29.1">
      <c r="B20" s="217" t="s">
        <v>389</v>
      </c>
      <c r="C20" s="483" t="s">
        <v>390</v>
      </c>
    </row>
    <row r="21" spans="2:3" ht="29.1">
      <c r="B21" s="217" t="s">
        <v>391</v>
      </c>
      <c r="C21" s="485" t="s">
        <v>392</v>
      </c>
    </row>
    <row r="22" spans="2:3" ht="86.1" customHeight="1">
      <c r="B22" s="217" t="s">
        <v>393</v>
      </c>
      <c r="C22" s="483" t="s">
        <v>394</v>
      </c>
    </row>
    <row r="23" spans="2:3" ht="87">
      <c r="B23" s="217" t="s">
        <v>395</v>
      </c>
      <c r="C23" s="485" t="s">
        <v>396</v>
      </c>
    </row>
    <row r="24" spans="2:3" ht="43.5">
      <c r="B24" s="217" t="s">
        <v>397</v>
      </c>
      <c r="C24" s="483" t="s">
        <v>398</v>
      </c>
    </row>
    <row r="25" spans="2:3" ht="137.85" customHeight="1">
      <c r="B25" s="217" t="s">
        <v>399</v>
      </c>
      <c r="C25" s="483" t="s">
        <v>400</v>
      </c>
    </row>
    <row r="26" spans="2:3" ht="60" customHeight="1">
      <c r="B26" s="217" t="s">
        <v>401</v>
      </c>
      <c r="C26" s="483" t="s">
        <v>402</v>
      </c>
    </row>
    <row r="27" spans="2:3" ht="28.5" customHeight="1">
      <c r="B27" s="217" t="s">
        <v>403</v>
      </c>
      <c r="C27" s="483" t="s">
        <v>404</v>
      </c>
    </row>
    <row r="28" spans="2:3" ht="31.35" customHeight="1">
      <c r="B28" s="217" t="s">
        <v>405</v>
      </c>
      <c r="C28" s="483" t="s">
        <v>406</v>
      </c>
    </row>
    <row r="29" spans="2:3" ht="32.85" customHeight="1">
      <c r="B29" s="217" t="s">
        <v>407</v>
      </c>
      <c r="C29" s="483" t="s">
        <v>408</v>
      </c>
    </row>
    <row r="30" spans="2:3" ht="60" customHeight="1">
      <c r="B30" s="217" t="s">
        <v>409</v>
      </c>
      <c r="C30" s="485" t="s">
        <v>410</v>
      </c>
    </row>
    <row r="31" spans="2:3" ht="33.6" customHeight="1">
      <c r="B31" s="217" t="s">
        <v>411</v>
      </c>
      <c r="C31" s="483" t="s">
        <v>412</v>
      </c>
    </row>
    <row r="32" spans="2:3" ht="29.1" customHeight="1">
      <c r="B32" s="217" t="s">
        <v>413</v>
      </c>
      <c r="C32" s="483" t="s">
        <v>414</v>
      </c>
    </row>
    <row r="33" spans="2:3" ht="62.85" customHeight="1">
      <c r="B33" s="217" t="s">
        <v>415</v>
      </c>
      <c r="C33" s="483" t="s">
        <v>416</v>
      </c>
    </row>
    <row r="34" spans="2:3" ht="62.85" customHeight="1">
      <c r="B34" s="217" t="s">
        <v>417</v>
      </c>
      <c r="C34" s="483" t="s">
        <v>418</v>
      </c>
    </row>
    <row r="35" spans="2:3" ht="37.35" customHeight="1">
      <c r="B35" s="217" t="s">
        <v>419</v>
      </c>
      <c r="C35" s="483" t="s">
        <v>420</v>
      </c>
    </row>
    <row r="36" spans="2:3" ht="46.35" customHeight="1">
      <c r="B36" s="217" t="s">
        <v>421</v>
      </c>
      <c r="C36" s="483" t="s">
        <v>422</v>
      </c>
    </row>
    <row r="37" spans="2:3" ht="22.5" customHeight="1">
      <c r="B37" s="217" t="s">
        <v>423</v>
      </c>
      <c r="C37" s="483" t="s">
        <v>424</v>
      </c>
    </row>
    <row r="38" spans="2:3" ht="36" customHeight="1">
      <c r="B38" s="217" t="s">
        <v>425</v>
      </c>
      <c r="C38" s="483" t="s">
        <v>426</v>
      </c>
    </row>
    <row r="39" spans="2:3" ht="72.599999999999994">
      <c r="B39" s="217" t="s">
        <v>427</v>
      </c>
      <c r="C39" s="483" t="s">
        <v>428</v>
      </c>
    </row>
    <row r="40" spans="2:3" ht="43.5">
      <c r="B40" s="217" t="s">
        <v>429</v>
      </c>
      <c r="C40" s="485" t="s">
        <v>430</v>
      </c>
    </row>
    <row r="41" spans="2:3">
      <c r="B41" s="217" t="s">
        <v>431</v>
      </c>
      <c r="C41" s="483" t="s">
        <v>432</v>
      </c>
    </row>
    <row r="42" spans="2:3">
      <c r="B42" s="204" t="s">
        <v>433</v>
      </c>
      <c r="C42" s="209" t="s">
        <v>434</v>
      </c>
    </row>
    <row r="43" spans="2:3" ht="57.95">
      <c r="B43" s="217" t="s">
        <v>435</v>
      </c>
      <c r="C43" s="483" t="s">
        <v>436</v>
      </c>
    </row>
    <row r="44" spans="2:3" ht="29.1">
      <c r="B44" s="217" t="s">
        <v>437</v>
      </c>
      <c r="C44" s="483" t="s">
        <v>438</v>
      </c>
    </row>
    <row r="45" spans="2:3" ht="29.1">
      <c r="B45" s="217" t="s">
        <v>439</v>
      </c>
      <c r="C45" s="483" t="s">
        <v>440</v>
      </c>
    </row>
    <row r="46" spans="2:3" ht="43.5">
      <c r="B46" s="217" t="s">
        <v>441</v>
      </c>
      <c r="C46" s="483" t="s">
        <v>442</v>
      </c>
    </row>
    <row r="47" spans="2:3" ht="43.5">
      <c r="B47" s="217" t="s">
        <v>443</v>
      </c>
      <c r="C47" s="483" t="s">
        <v>444</v>
      </c>
    </row>
    <row r="48" spans="2:3" ht="57.95">
      <c r="B48" s="217" t="s">
        <v>445</v>
      </c>
      <c r="C48" s="483" t="s">
        <v>446</v>
      </c>
    </row>
    <row r="49" spans="2:3" ht="29.1">
      <c r="B49" s="217" t="s">
        <v>447</v>
      </c>
      <c r="C49" s="483" t="s">
        <v>448</v>
      </c>
    </row>
    <row r="50" spans="2:3" ht="51" customHeight="1">
      <c r="B50" s="217" t="s">
        <v>449</v>
      </c>
      <c r="C50" s="483" t="s">
        <v>450</v>
      </c>
    </row>
    <row r="51" spans="2:3" ht="29.1">
      <c r="B51" s="217" t="s">
        <v>451</v>
      </c>
      <c r="C51" s="483" t="s">
        <v>452</v>
      </c>
    </row>
    <row r="52" spans="2:3" ht="15.6" customHeight="1">
      <c r="B52" s="217" t="s">
        <v>453</v>
      </c>
      <c r="C52" s="483" t="s">
        <v>454</v>
      </c>
    </row>
    <row r="53" spans="2:3" ht="33" customHeight="1">
      <c r="B53" s="217" t="s">
        <v>455</v>
      </c>
      <c r="C53" s="483" t="s">
        <v>456</v>
      </c>
    </row>
    <row r="54" spans="2:3" ht="29.1">
      <c r="B54" s="217" t="s">
        <v>457</v>
      </c>
      <c r="C54" s="483" t="s">
        <v>458</v>
      </c>
    </row>
    <row r="55" spans="2:3" ht="29.1">
      <c r="B55" s="217" t="s">
        <v>459</v>
      </c>
      <c r="C55" s="483" t="s">
        <v>460</v>
      </c>
    </row>
    <row r="56" spans="2:3" ht="57.95">
      <c r="B56" s="217" t="s">
        <v>461</v>
      </c>
      <c r="C56" s="483" t="s">
        <v>462</v>
      </c>
    </row>
    <row r="57" spans="2:3" ht="29.1">
      <c r="B57" s="219" t="s">
        <v>463</v>
      </c>
      <c r="C57" s="483" t="s">
        <v>464</v>
      </c>
    </row>
    <row r="58" spans="2:3">
      <c r="B58" s="217" t="s">
        <v>465</v>
      </c>
      <c r="C58" s="486" t="s">
        <v>466</v>
      </c>
    </row>
    <row r="59" spans="2:3">
      <c r="B59" s="440" t="s">
        <v>467</v>
      </c>
      <c r="C59" s="441"/>
    </row>
    <row r="60" spans="2:3" ht="130.5">
      <c r="B60" s="217" t="s">
        <v>468</v>
      </c>
      <c r="C60" s="483" t="s">
        <v>469</v>
      </c>
    </row>
    <row r="61" spans="2:3" ht="29.1">
      <c r="B61" s="217" t="s">
        <v>470</v>
      </c>
      <c r="C61" s="483" t="s">
        <v>471</v>
      </c>
    </row>
    <row r="62" spans="2:3" ht="57.95">
      <c r="B62" s="217" t="s">
        <v>472</v>
      </c>
      <c r="C62" s="483" t="s">
        <v>473</v>
      </c>
    </row>
    <row r="63" spans="2:3" ht="188.45">
      <c r="B63" s="217" t="s">
        <v>474</v>
      </c>
      <c r="C63" s="483" t="s">
        <v>475</v>
      </c>
    </row>
    <row r="64" spans="2:3" ht="43.5">
      <c r="B64" s="217" t="s">
        <v>476</v>
      </c>
      <c r="C64" s="483" t="s">
        <v>477</v>
      </c>
    </row>
    <row r="65" spans="2:15" ht="57.95">
      <c r="B65" s="217" t="s">
        <v>478</v>
      </c>
      <c r="C65" s="483" t="s">
        <v>479</v>
      </c>
      <c r="D65" s="487"/>
      <c r="E65" s="487"/>
      <c r="F65" s="487"/>
      <c r="G65" s="487"/>
      <c r="H65" s="487"/>
      <c r="I65" s="487"/>
      <c r="J65" s="487"/>
      <c r="K65" s="487"/>
      <c r="L65" s="487"/>
      <c r="M65" s="487"/>
      <c r="N65" s="487"/>
      <c r="O65" s="487"/>
    </row>
    <row r="66" spans="2:15" ht="72.599999999999994">
      <c r="B66" s="217" t="s">
        <v>480</v>
      </c>
      <c r="C66" s="483" t="s">
        <v>481</v>
      </c>
      <c r="D66" s="487"/>
      <c r="E66" s="487"/>
      <c r="F66" s="487"/>
      <c r="G66" s="487"/>
      <c r="H66" s="487"/>
      <c r="I66" s="487"/>
      <c r="J66" s="487"/>
      <c r="K66" s="487"/>
      <c r="L66" s="487"/>
      <c r="M66" s="487"/>
      <c r="N66" s="487"/>
      <c r="O66" s="487"/>
    </row>
    <row r="67" spans="2:15" ht="43.5">
      <c r="B67" s="217" t="s">
        <v>482</v>
      </c>
      <c r="C67" s="483" t="s">
        <v>483</v>
      </c>
      <c r="D67" s="487"/>
      <c r="E67" s="487"/>
      <c r="F67" s="487"/>
      <c r="G67" s="487"/>
      <c r="H67" s="487"/>
      <c r="I67" s="487"/>
      <c r="J67" s="487"/>
      <c r="K67" s="487"/>
      <c r="L67" s="487"/>
      <c r="M67" s="487"/>
      <c r="N67" s="487"/>
      <c r="O67" s="487"/>
    </row>
    <row r="68" spans="2:15" ht="43.5">
      <c r="B68" s="217" t="s">
        <v>484</v>
      </c>
      <c r="C68" s="483" t="s">
        <v>485</v>
      </c>
      <c r="D68" s="487"/>
      <c r="E68" s="487"/>
      <c r="F68" s="487"/>
      <c r="G68" s="487"/>
      <c r="H68" s="487"/>
      <c r="I68" s="487"/>
      <c r="J68" s="487"/>
      <c r="K68" s="487"/>
      <c r="L68" s="487"/>
      <c r="M68" s="487"/>
      <c r="N68" s="487"/>
      <c r="O68" s="487"/>
    </row>
    <row r="69" spans="2:15" ht="29.1">
      <c r="B69" s="217" t="s">
        <v>486</v>
      </c>
      <c r="C69" s="483" t="s">
        <v>487</v>
      </c>
      <c r="D69" s="487"/>
      <c r="E69" s="487"/>
      <c r="F69" s="487"/>
      <c r="G69" s="487"/>
      <c r="H69" s="487"/>
      <c r="I69" s="487"/>
      <c r="J69" s="487"/>
      <c r="K69" s="487"/>
      <c r="L69" s="487"/>
      <c r="M69" s="487"/>
      <c r="N69" s="487"/>
      <c r="O69" s="487"/>
    </row>
    <row r="70" spans="2:15" ht="29.1">
      <c r="B70" s="217" t="s">
        <v>488</v>
      </c>
      <c r="C70" s="483" t="s">
        <v>489</v>
      </c>
      <c r="D70" s="487"/>
      <c r="E70" s="487"/>
      <c r="F70" s="487"/>
      <c r="G70" s="487"/>
      <c r="H70" s="487"/>
      <c r="I70" s="487"/>
      <c r="J70" s="487"/>
      <c r="K70" s="487"/>
      <c r="L70" s="487"/>
      <c r="M70" s="487"/>
      <c r="N70" s="487"/>
      <c r="O70" s="487"/>
    </row>
    <row r="71" spans="2:15" ht="29.45" thickBot="1">
      <c r="B71" s="220" t="s">
        <v>490</v>
      </c>
      <c r="C71" s="488" t="s">
        <v>491</v>
      </c>
      <c r="D71" s="487"/>
      <c r="E71" s="487"/>
      <c r="F71" s="487"/>
      <c r="G71" s="487"/>
      <c r="H71" s="487"/>
      <c r="I71" s="487"/>
      <c r="J71" s="487"/>
      <c r="K71" s="487"/>
      <c r="L71" s="487"/>
      <c r="M71" s="487"/>
      <c r="N71" s="487"/>
      <c r="O71" s="487"/>
    </row>
    <row r="72" spans="2:15">
      <c r="B72" s="482"/>
      <c r="C72" s="482"/>
      <c r="D72" s="487"/>
      <c r="E72" s="487"/>
      <c r="F72" s="487"/>
      <c r="G72" s="487"/>
      <c r="H72" s="487"/>
      <c r="I72" s="487"/>
      <c r="J72" s="487"/>
      <c r="K72" s="487"/>
      <c r="L72" s="487"/>
      <c r="M72" s="487"/>
      <c r="N72" s="487"/>
      <c r="O72" s="487"/>
    </row>
    <row r="73" spans="2:15">
      <c r="B73" s="482"/>
      <c r="C73" s="482"/>
      <c r="D73" s="487"/>
      <c r="E73" s="487"/>
      <c r="F73" s="487"/>
      <c r="G73" s="487"/>
      <c r="H73" s="487"/>
      <c r="I73" s="487"/>
      <c r="J73" s="487"/>
      <c r="K73" s="487"/>
      <c r="L73" s="487"/>
      <c r="M73" s="487"/>
      <c r="N73" s="487"/>
      <c r="O73" s="487"/>
    </row>
    <row r="74" spans="2:15">
      <c r="B74" s="482"/>
      <c r="C74" s="482"/>
      <c r="D74" s="487"/>
      <c r="E74" s="487"/>
      <c r="F74" s="487"/>
      <c r="G74" s="487"/>
      <c r="H74" s="487"/>
      <c r="I74" s="487"/>
      <c r="J74" s="487"/>
      <c r="K74" s="487"/>
      <c r="L74" s="487"/>
      <c r="M74" s="487"/>
      <c r="N74" s="487"/>
      <c r="O74" s="487"/>
    </row>
    <row r="75" spans="2:15" ht="14.45" customHeight="1">
      <c r="B75" s="290" t="s">
        <v>25</v>
      </c>
      <c r="C75" s="290"/>
      <c r="D75" s="287"/>
      <c r="E75" s="287"/>
      <c r="F75" s="287"/>
      <c r="G75" s="287"/>
      <c r="H75" s="287"/>
      <c r="I75" s="287"/>
      <c r="J75" s="287"/>
      <c r="K75" s="287"/>
      <c r="L75" s="287"/>
      <c r="M75" s="287"/>
      <c r="N75" s="287"/>
      <c r="O75" s="287"/>
    </row>
    <row r="76" spans="2:15">
      <c r="B76" s="450" t="s">
        <v>26</v>
      </c>
      <c r="C76" s="450"/>
      <c r="D76" s="5"/>
      <c r="E76" s="5"/>
      <c r="F76" s="5"/>
      <c r="G76" s="5"/>
      <c r="H76" s="5"/>
      <c r="I76" s="5"/>
      <c r="J76" s="5"/>
      <c r="K76" s="5"/>
      <c r="L76" s="5"/>
      <c r="M76" s="5"/>
      <c r="N76" s="5"/>
      <c r="O76" s="5"/>
    </row>
    <row r="77" spans="2:15">
      <c r="B77" s="482"/>
      <c r="C77" s="482"/>
      <c r="D77" s="487"/>
      <c r="E77" s="487"/>
      <c r="F77" s="487"/>
      <c r="G77" s="487"/>
      <c r="H77" s="487"/>
      <c r="I77" s="487"/>
      <c r="J77" s="487"/>
      <c r="K77" s="487"/>
      <c r="L77" s="487"/>
      <c r="M77" s="487"/>
      <c r="N77" s="487"/>
      <c r="O77" s="487"/>
    </row>
    <row r="78" spans="2:15">
      <c r="B78" s="482"/>
      <c r="C78" s="482"/>
      <c r="D78" s="487"/>
      <c r="E78" s="487"/>
      <c r="F78" s="487"/>
      <c r="G78" s="487"/>
      <c r="H78" s="487"/>
      <c r="I78" s="487"/>
      <c r="J78" s="487"/>
      <c r="K78" s="487"/>
      <c r="L78" s="487"/>
      <c r="M78" s="487"/>
      <c r="N78" s="487"/>
      <c r="O78" s="487"/>
    </row>
    <row r="79" spans="2:15">
      <c r="B79" s="482"/>
      <c r="C79" s="482"/>
      <c r="D79" s="487"/>
      <c r="E79" s="487"/>
      <c r="F79" s="487"/>
      <c r="G79" s="487"/>
      <c r="H79" s="487"/>
      <c r="I79" s="487"/>
      <c r="J79" s="487"/>
      <c r="K79" s="487"/>
      <c r="L79" s="487"/>
      <c r="M79" s="487"/>
      <c r="N79" s="487"/>
      <c r="O79" s="487"/>
    </row>
    <row r="80" spans="2:15">
      <c r="B80" s="482"/>
      <c r="C80" s="482"/>
      <c r="D80" s="487"/>
      <c r="E80" s="487"/>
      <c r="F80" s="487"/>
      <c r="G80" s="487"/>
      <c r="H80" s="487"/>
      <c r="I80" s="487"/>
      <c r="J80" s="487"/>
      <c r="K80" s="487"/>
      <c r="L80" s="487"/>
      <c r="M80" s="487"/>
      <c r="N80" s="487"/>
      <c r="O80" s="487"/>
    </row>
    <row r="81" spans="2:2">
      <c r="B81" s="482"/>
    </row>
    <row r="82" spans="2:2">
      <c r="B82" s="482"/>
    </row>
    <row r="83" spans="2:2">
      <c r="B83" s="482"/>
    </row>
    <row r="84" spans="2:2">
      <c r="B84" s="482"/>
    </row>
    <row r="85" spans="2:2">
      <c r="B85" s="482"/>
    </row>
    <row r="86" spans="2:2">
      <c r="B86" s="482"/>
    </row>
    <row r="87" spans="2:2">
      <c r="B87" s="482"/>
    </row>
    <row r="88" spans="2:2">
      <c r="B88" s="482"/>
    </row>
    <row r="89" spans="2:2">
      <c r="B89" s="482"/>
    </row>
    <row r="90" spans="2:2">
      <c r="B90" s="482"/>
    </row>
    <row r="91" spans="2:2">
      <c r="B91" s="482"/>
    </row>
    <row r="92" spans="2:2">
      <c r="B92" s="482"/>
    </row>
    <row r="93" spans="2:2">
      <c r="B93" s="482"/>
    </row>
    <row r="94" spans="2:2">
      <c r="B94" s="482"/>
    </row>
    <row r="95" spans="2:2">
      <c r="B95" s="482"/>
    </row>
    <row r="96" spans="2:2">
      <c r="B96" s="482"/>
    </row>
    <row r="97" spans="2:2">
      <c r="B97" s="482"/>
    </row>
    <row r="98" spans="2:2">
      <c r="B98" s="482"/>
    </row>
    <row r="99" spans="2:2">
      <c r="B99" s="482"/>
    </row>
    <row r="100" spans="2:2">
      <c r="B100" s="482"/>
    </row>
    <row r="101" spans="2:2">
      <c r="B101" s="482"/>
    </row>
    <row r="102" spans="2:2">
      <c r="B102" s="482"/>
    </row>
    <row r="103" spans="2:2">
      <c r="B103" s="482"/>
    </row>
    <row r="104" spans="2:2">
      <c r="B104" s="482"/>
    </row>
    <row r="105" spans="2:2">
      <c r="B105" s="482"/>
    </row>
    <row r="106" spans="2:2">
      <c r="B106" s="482"/>
    </row>
    <row r="107" spans="2:2">
      <c r="B107" s="482"/>
    </row>
    <row r="108" spans="2:2">
      <c r="B108" s="482"/>
    </row>
    <row r="109" spans="2:2">
      <c r="B109" s="482"/>
    </row>
    <row r="110" spans="2:2">
      <c r="B110" s="482"/>
    </row>
    <row r="111" spans="2:2">
      <c r="B111" s="482"/>
    </row>
    <row r="112" spans="2:2">
      <c r="B112" s="482"/>
    </row>
    <row r="113" spans="2:2">
      <c r="B113" s="482"/>
    </row>
    <row r="114" spans="2:2">
      <c r="B114" s="482"/>
    </row>
    <row r="115" spans="2:2">
      <c r="B115" s="482"/>
    </row>
    <row r="116" spans="2:2">
      <c r="B116" s="482"/>
    </row>
    <row r="117" spans="2:2">
      <c r="B117" s="482"/>
    </row>
    <row r="118" spans="2:2">
      <c r="B118" s="482"/>
    </row>
    <row r="119" spans="2:2">
      <c r="B119" s="482"/>
    </row>
    <row r="120" spans="2:2">
      <c r="B120" s="482"/>
    </row>
    <row r="121" spans="2:2">
      <c r="B121" s="482"/>
    </row>
    <row r="122" spans="2:2">
      <c r="B122" s="482"/>
    </row>
    <row r="123" spans="2:2">
      <c r="B123" s="482"/>
    </row>
    <row r="124" spans="2:2">
      <c r="B124" s="482"/>
    </row>
    <row r="125" spans="2:2">
      <c r="B125" s="482"/>
    </row>
    <row r="126" spans="2:2">
      <c r="B126" s="482"/>
    </row>
    <row r="127" spans="2:2">
      <c r="B127" s="482"/>
    </row>
    <row r="128" spans="2:2">
      <c r="B128" s="482"/>
    </row>
    <row r="129" spans="2:2">
      <c r="B129" s="482"/>
    </row>
    <row r="130" spans="2:2">
      <c r="B130" s="482"/>
    </row>
    <row r="131" spans="2:2">
      <c r="B131" s="482"/>
    </row>
    <row r="132" spans="2:2">
      <c r="B132" s="482"/>
    </row>
    <row r="133" spans="2:2">
      <c r="B133" s="482"/>
    </row>
    <row r="134" spans="2:2">
      <c r="B134" s="482"/>
    </row>
    <row r="135" spans="2:2">
      <c r="B135" s="482"/>
    </row>
    <row r="136" spans="2:2">
      <c r="B136" s="482"/>
    </row>
    <row r="137" spans="2:2">
      <c r="B137" s="482"/>
    </row>
    <row r="138" spans="2:2">
      <c r="B138" s="482"/>
    </row>
    <row r="139" spans="2:2">
      <c r="B139" s="482"/>
    </row>
    <row r="140" spans="2:2">
      <c r="B140" s="482"/>
    </row>
    <row r="141" spans="2:2">
      <c r="B141" s="482"/>
    </row>
    <row r="142" spans="2:2">
      <c r="B142" s="482"/>
    </row>
    <row r="143" spans="2:2">
      <c r="B143" s="482"/>
    </row>
    <row r="144" spans="2:2">
      <c r="B144" s="482"/>
    </row>
    <row r="145" spans="2:2">
      <c r="B145" s="482"/>
    </row>
    <row r="146" spans="2:2">
      <c r="B146" s="482"/>
    </row>
    <row r="147" spans="2:2">
      <c r="B147" s="482"/>
    </row>
    <row r="148" spans="2:2">
      <c r="B148" s="482"/>
    </row>
    <row r="149" spans="2:2">
      <c r="B149" s="482"/>
    </row>
    <row r="150" spans="2:2">
      <c r="B150" s="482"/>
    </row>
    <row r="151" spans="2:2">
      <c r="B151" s="482"/>
    </row>
    <row r="152" spans="2:2">
      <c r="B152" s="482"/>
    </row>
    <row r="153" spans="2:2">
      <c r="B153" s="482"/>
    </row>
    <row r="154" spans="2:2">
      <c r="B154" s="482"/>
    </row>
    <row r="155" spans="2:2">
      <c r="B155" s="482"/>
    </row>
    <row r="156" spans="2:2">
      <c r="B156" s="482"/>
    </row>
    <row r="157" spans="2:2">
      <c r="B157" s="482"/>
    </row>
    <row r="158" spans="2:2">
      <c r="B158" s="482"/>
    </row>
    <row r="159" spans="2:2">
      <c r="B159" s="482"/>
    </row>
    <row r="160" spans="2:2">
      <c r="B160" s="482"/>
    </row>
    <row r="161" spans="2:2">
      <c r="B161" s="482"/>
    </row>
    <row r="162" spans="2:2">
      <c r="B162" s="482"/>
    </row>
    <row r="163" spans="2:2">
      <c r="B163" s="482"/>
    </row>
    <row r="164" spans="2:2">
      <c r="B164" s="482"/>
    </row>
    <row r="165" spans="2:2">
      <c r="B165" s="482"/>
    </row>
    <row r="166" spans="2:2">
      <c r="B166" s="482"/>
    </row>
    <row r="167" spans="2:2">
      <c r="B167" s="482"/>
    </row>
    <row r="168" spans="2:2">
      <c r="B168" s="482"/>
    </row>
    <row r="169" spans="2:2">
      <c r="B169" s="482"/>
    </row>
    <row r="170" spans="2:2">
      <c r="B170" s="482"/>
    </row>
    <row r="171" spans="2:2">
      <c r="B171" s="482"/>
    </row>
    <row r="172" spans="2:2">
      <c r="B172" s="482"/>
    </row>
    <row r="173" spans="2:2">
      <c r="B173" s="482"/>
    </row>
    <row r="174" spans="2:2">
      <c r="B174" s="482"/>
    </row>
    <row r="175" spans="2:2">
      <c r="B175" s="482"/>
    </row>
    <row r="176" spans="2:2">
      <c r="B176" s="482"/>
    </row>
    <row r="177" spans="2:2">
      <c r="B177" s="482"/>
    </row>
    <row r="178" spans="2:2">
      <c r="B178" s="482"/>
    </row>
    <row r="179" spans="2:2">
      <c r="B179" s="482"/>
    </row>
    <row r="180" spans="2:2">
      <c r="B180" s="482"/>
    </row>
    <row r="181" spans="2:2">
      <c r="B181" s="482"/>
    </row>
    <row r="182" spans="2:2">
      <c r="B182" s="482"/>
    </row>
    <row r="183" spans="2:2">
      <c r="B183" s="482"/>
    </row>
    <row r="184" spans="2:2">
      <c r="B184" s="482"/>
    </row>
    <row r="185" spans="2:2">
      <c r="B185" s="482"/>
    </row>
    <row r="186" spans="2:2">
      <c r="B186" s="482"/>
    </row>
    <row r="187" spans="2:2">
      <c r="B187" s="482"/>
    </row>
    <row r="188" spans="2:2">
      <c r="B188" s="482"/>
    </row>
    <row r="189" spans="2:2">
      <c r="B189" s="482"/>
    </row>
    <row r="190" spans="2:2">
      <c r="B190" s="482"/>
    </row>
    <row r="191" spans="2:2">
      <c r="B191" s="482"/>
    </row>
    <row r="192" spans="2:2">
      <c r="B192" s="482"/>
    </row>
    <row r="193" spans="2:2">
      <c r="B193" s="482"/>
    </row>
    <row r="194" spans="2:2">
      <c r="B194" s="482"/>
    </row>
    <row r="195" spans="2:2">
      <c r="B195" s="482"/>
    </row>
    <row r="196" spans="2:2">
      <c r="B196" s="482"/>
    </row>
    <row r="197" spans="2:2">
      <c r="B197" s="482"/>
    </row>
    <row r="198" spans="2:2">
      <c r="B198" s="482"/>
    </row>
    <row r="199" spans="2:2">
      <c r="B199" s="482"/>
    </row>
    <row r="200" spans="2:2">
      <c r="B200" s="482"/>
    </row>
    <row r="201" spans="2:2">
      <c r="B201" s="482"/>
    </row>
    <row r="202" spans="2:2">
      <c r="B202" s="482"/>
    </row>
    <row r="203" spans="2:2">
      <c r="B203" s="482"/>
    </row>
    <row r="204" spans="2:2">
      <c r="B204" s="482"/>
    </row>
    <row r="205" spans="2:2">
      <c r="B205" s="482"/>
    </row>
    <row r="206" spans="2:2">
      <c r="B206" s="482"/>
    </row>
    <row r="207" spans="2:2">
      <c r="B207" s="482"/>
    </row>
    <row r="208" spans="2:2">
      <c r="B208" s="482"/>
    </row>
    <row r="209" spans="2:2">
      <c r="B209" s="482"/>
    </row>
    <row r="210" spans="2:2">
      <c r="B210" s="482"/>
    </row>
    <row r="211" spans="2:2">
      <c r="B211" s="482"/>
    </row>
    <row r="212" spans="2:2">
      <c r="B212" s="482"/>
    </row>
    <row r="213" spans="2:2">
      <c r="B213" s="482"/>
    </row>
    <row r="214" spans="2:2">
      <c r="B214" s="482"/>
    </row>
    <row r="215" spans="2:2">
      <c r="B215" s="482"/>
    </row>
    <row r="216" spans="2:2">
      <c r="B216" s="482"/>
    </row>
    <row r="217" spans="2:2">
      <c r="B217" s="482"/>
    </row>
    <row r="218" spans="2:2">
      <c r="B218" s="482"/>
    </row>
    <row r="219" spans="2:2">
      <c r="B219" s="482"/>
    </row>
    <row r="220" spans="2:2">
      <c r="B220" s="482"/>
    </row>
    <row r="221" spans="2:2">
      <c r="B221" s="482"/>
    </row>
    <row r="222" spans="2:2">
      <c r="B222" s="482"/>
    </row>
    <row r="223" spans="2:2">
      <c r="B223" s="482"/>
    </row>
    <row r="224" spans="2:2">
      <c r="B224" s="482"/>
    </row>
    <row r="225" spans="2:2">
      <c r="B225" s="482"/>
    </row>
    <row r="226" spans="2:2">
      <c r="B226" s="482"/>
    </row>
    <row r="227" spans="2:2">
      <c r="B227" s="482"/>
    </row>
    <row r="228" spans="2:2">
      <c r="B228" s="482"/>
    </row>
    <row r="229" spans="2:2">
      <c r="B229" s="482"/>
    </row>
    <row r="230" spans="2:2">
      <c r="B230" s="482"/>
    </row>
    <row r="231" spans="2:2">
      <c r="B231" s="482"/>
    </row>
    <row r="232" spans="2:2">
      <c r="B232" s="482"/>
    </row>
    <row r="233" spans="2:2">
      <c r="B233" s="482"/>
    </row>
    <row r="234" spans="2:2">
      <c r="B234" s="482"/>
    </row>
    <row r="235" spans="2:2">
      <c r="B235" s="482"/>
    </row>
    <row r="236" spans="2:2">
      <c r="B236" s="482"/>
    </row>
    <row r="237" spans="2:2">
      <c r="B237" s="482"/>
    </row>
    <row r="238" spans="2:2">
      <c r="B238" s="482"/>
    </row>
    <row r="239" spans="2:2">
      <c r="B239" s="482"/>
    </row>
    <row r="240" spans="2:2">
      <c r="B240" s="482"/>
    </row>
    <row r="241" spans="2:2">
      <c r="B241" s="482"/>
    </row>
    <row r="242" spans="2:2">
      <c r="B242" s="482"/>
    </row>
    <row r="243" spans="2:2">
      <c r="B243" s="482"/>
    </row>
    <row r="244" spans="2:2">
      <c r="B244" s="482"/>
    </row>
    <row r="245" spans="2:2">
      <c r="B245" s="482"/>
    </row>
    <row r="246" spans="2:2">
      <c r="B246" s="482"/>
    </row>
    <row r="247" spans="2:2">
      <c r="B247" s="482"/>
    </row>
    <row r="248" spans="2:2">
      <c r="B248" s="482"/>
    </row>
    <row r="249" spans="2:2">
      <c r="B249" s="482"/>
    </row>
    <row r="250" spans="2:2">
      <c r="B250" s="482"/>
    </row>
    <row r="251" spans="2:2">
      <c r="B251" s="482"/>
    </row>
    <row r="252" spans="2:2">
      <c r="B252" s="482"/>
    </row>
    <row r="253" spans="2:2">
      <c r="B253" s="482"/>
    </row>
    <row r="254" spans="2:2">
      <c r="B254" s="482"/>
    </row>
    <row r="255" spans="2:2">
      <c r="B255" s="482"/>
    </row>
    <row r="256" spans="2:2">
      <c r="B256" s="482"/>
    </row>
    <row r="257" spans="2:2">
      <c r="B257" s="482"/>
    </row>
    <row r="258" spans="2:2">
      <c r="B258" s="482"/>
    </row>
    <row r="259" spans="2:2">
      <c r="B259" s="482"/>
    </row>
    <row r="260" spans="2:2">
      <c r="B260" s="482"/>
    </row>
    <row r="261" spans="2:2">
      <c r="B261" s="482"/>
    </row>
    <row r="262" spans="2:2">
      <c r="B262" s="482"/>
    </row>
    <row r="263" spans="2:2">
      <c r="B263" s="482"/>
    </row>
    <row r="264" spans="2:2">
      <c r="B264" s="482"/>
    </row>
  </sheetData>
  <mergeCells count="6">
    <mergeCell ref="B76:C76"/>
    <mergeCell ref="B75:C75"/>
    <mergeCell ref="B2:C2"/>
    <mergeCell ref="B3:C3"/>
    <mergeCell ref="B17:C17"/>
    <mergeCell ref="B59:C59"/>
  </mergeCells>
  <phoneticPr fontId="104" type="noConversion"/>
  <hyperlinks>
    <hyperlink ref="B75" r:id="rId1" display="https://creativecommons.org/licenses/by-nc-sa/3.0/igo" xr:uid="{05DC4FCB-48EF-43A9-84F8-3F46950599F3}"/>
  </hyperlinks>
  <pageMargins left="0.7" right="0.7" top="0.75" bottom="0.75" header="0.3" footer="0.3"/>
  <pageSetup paperSize="9" orientation="portrait" horizontalDpi="0"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9C1FC-0BD1-4597-BB33-676E2269499D}">
  <dimension ref="B1:H79"/>
  <sheetViews>
    <sheetView workbookViewId="0">
      <selection activeCell="B3" sqref="B3"/>
    </sheetView>
  </sheetViews>
  <sheetFormatPr defaultColWidth="8.7109375" defaultRowHeight="14.45"/>
  <cols>
    <col min="1" max="1" width="3.42578125" style="212" customWidth="1"/>
    <col min="2" max="2" width="13.42578125" style="212" customWidth="1"/>
    <col min="3" max="3" width="61" style="213" customWidth="1"/>
    <col min="4" max="16384" width="8.7109375" style="212"/>
  </cols>
  <sheetData>
    <row r="1" spans="2:3" ht="48" customHeight="1">
      <c r="B1" s="487"/>
      <c r="C1" s="489"/>
    </row>
    <row r="6" spans="2:3" ht="15" thickBot="1">
      <c r="B6" s="487"/>
      <c r="C6" s="489"/>
    </row>
    <row r="7" spans="2:3">
      <c r="B7" s="442" t="s">
        <v>492</v>
      </c>
      <c r="C7" s="443"/>
    </row>
    <row r="8" spans="2:3">
      <c r="B8" s="204" t="s">
        <v>493</v>
      </c>
      <c r="C8" s="209" t="s">
        <v>494</v>
      </c>
    </row>
    <row r="9" spans="2:3">
      <c r="B9" s="204" t="s">
        <v>495</v>
      </c>
      <c r="C9" s="209" t="s">
        <v>496</v>
      </c>
    </row>
    <row r="10" spans="2:3">
      <c r="B10" s="204" t="s">
        <v>497</v>
      </c>
      <c r="C10" s="209" t="s">
        <v>498</v>
      </c>
    </row>
    <row r="11" spans="2:3">
      <c r="B11" s="204" t="s">
        <v>499</v>
      </c>
      <c r="C11" s="209" t="s">
        <v>500</v>
      </c>
    </row>
    <row r="12" spans="2:3" ht="29.1">
      <c r="B12" s="204" t="s">
        <v>501</v>
      </c>
      <c r="C12" s="485" t="s">
        <v>502</v>
      </c>
    </row>
    <row r="13" spans="2:3">
      <c r="B13" s="204" t="s">
        <v>503</v>
      </c>
      <c r="C13" s="209" t="s">
        <v>504</v>
      </c>
    </row>
    <row r="14" spans="2:3">
      <c r="B14" s="204" t="s">
        <v>505</v>
      </c>
      <c r="C14" s="485" t="s">
        <v>506</v>
      </c>
    </row>
    <row r="15" spans="2:3">
      <c r="B15" s="204" t="s">
        <v>507</v>
      </c>
      <c r="C15" s="485" t="s">
        <v>508</v>
      </c>
    </row>
    <row r="16" spans="2:3">
      <c r="B16" s="204" t="s">
        <v>509</v>
      </c>
      <c r="C16" s="485" t="s">
        <v>510</v>
      </c>
    </row>
    <row r="17" spans="2:3">
      <c r="B17" s="204" t="s">
        <v>511</v>
      </c>
      <c r="C17" s="209" t="s">
        <v>512</v>
      </c>
    </row>
    <row r="18" spans="2:3">
      <c r="B18" s="204" t="s">
        <v>513</v>
      </c>
      <c r="C18" s="209" t="s">
        <v>514</v>
      </c>
    </row>
    <row r="19" spans="2:3">
      <c r="B19" s="204" t="s">
        <v>515</v>
      </c>
      <c r="C19" s="209" t="s">
        <v>516</v>
      </c>
    </row>
    <row r="20" spans="2:3">
      <c r="B20" s="204" t="s">
        <v>517</v>
      </c>
      <c r="C20" s="209" t="s">
        <v>518</v>
      </c>
    </row>
    <row r="21" spans="2:3">
      <c r="B21" s="204" t="s">
        <v>519</v>
      </c>
      <c r="C21" s="209" t="s">
        <v>520</v>
      </c>
    </row>
    <row r="22" spans="2:3">
      <c r="B22" s="204" t="s">
        <v>521</v>
      </c>
      <c r="C22" s="209" t="s">
        <v>522</v>
      </c>
    </row>
    <row r="23" spans="2:3">
      <c r="B23" s="204" t="s">
        <v>523</v>
      </c>
      <c r="C23" s="209" t="s">
        <v>524</v>
      </c>
    </row>
    <row r="24" spans="2:3">
      <c r="B24" s="204" t="s">
        <v>525</v>
      </c>
      <c r="C24" s="209" t="s">
        <v>526</v>
      </c>
    </row>
    <row r="25" spans="2:3">
      <c r="B25" s="204" t="s">
        <v>527</v>
      </c>
      <c r="C25" s="485" t="s">
        <v>528</v>
      </c>
    </row>
    <row r="26" spans="2:3">
      <c r="B26" s="204" t="s">
        <v>529</v>
      </c>
      <c r="C26" s="209" t="s">
        <v>530</v>
      </c>
    </row>
    <row r="27" spans="2:3">
      <c r="B27" s="214" t="s">
        <v>531</v>
      </c>
      <c r="C27" s="485" t="s">
        <v>532</v>
      </c>
    </row>
    <row r="28" spans="2:3">
      <c r="B28" s="204" t="s">
        <v>533</v>
      </c>
      <c r="C28" s="209" t="s">
        <v>534</v>
      </c>
    </row>
    <row r="29" spans="2:3">
      <c r="B29" s="204" t="s">
        <v>535</v>
      </c>
      <c r="C29" s="485" t="s">
        <v>536</v>
      </c>
    </row>
    <row r="30" spans="2:3">
      <c r="B30" s="204" t="s">
        <v>537</v>
      </c>
      <c r="C30" s="209" t="s">
        <v>538</v>
      </c>
    </row>
    <row r="31" spans="2:3">
      <c r="B31" s="204" t="s">
        <v>539</v>
      </c>
      <c r="C31" s="209" t="s">
        <v>540</v>
      </c>
    </row>
    <row r="32" spans="2:3">
      <c r="B32" s="204" t="s">
        <v>541</v>
      </c>
      <c r="C32" s="209" t="s">
        <v>542</v>
      </c>
    </row>
    <row r="33" spans="2:3">
      <c r="B33" s="204" t="s">
        <v>543</v>
      </c>
      <c r="C33" s="485" t="s">
        <v>544</v>
      </c>
    </row>
    <row r="34" spans="2:3">
      <c r="B34" s="204" t="s">
        <v>535</v>
      </c>
      <c r="C34" s="209" t="s">
        <v>536</v>
      </c>
    </row>
    <row r="35" spans="2:3">
      <c r="B35" s="204" t="s">
        <v>545</v>
      </c>
      <c r="C35" s="209" t="s">
        <v>546</v>
      </c>
    </row>
    <row r="36" spans="2:3">
      <c r="B36" s="204" t="s">
        <v>547</v>
      </c>
      <c r="C36" s="209" t="s">
        <v>548</v>
      </c>
    </row>
    <row r="37" spans="2:3">
      <c r="B37" s="204" t="s">
        <v>549</v>
      </c>
      <c r="C37" s="209" t="s">
        <v>550</v>
      </c>
    </row>
    <row r="38" spans="2:3">
      <c r="B38" s="204" t="s">
        <v>551</v>
      </c>
      <c r="C38" s="209" t="s">
        <v>552</v>
      </c>
    </row>
    <row r="39" spans="2:3">
      <c r="B39" s="204" t="s">
        <v>553</v>
      </c>
      <c r="C39" s="209" t="s">
        <v>554</v>
      </c>
    </row>
    <row r="40" spans="2:3">
      <c r="B40" s="204" t="s">
        <v>555</v>
      </c>
      <c r="C40" s="209" t="s">
        <v>556</v>
      </c>
    </row>
    <row r="41" spans="2:3">
      <c r="B41" s="204" t="s">
        <v>557</v>
      </c>
      <c r="C41" s="209" t="s">
        <v>558</v>
      </c>
    </row>
    <row r="42" spans="2:3">
      <c r="B42" s="204" t="s">
        <v>559</v>
      </c>
      <c r="C42" s="209" t="s">
        <v>560</v>
      </c>
    </row>
    <row r="43" spans="2:3">
      <c r="B43" s="204" t="s">
        <v>561</v>
      </c>
      <c r="C43" s="486" t="s">
        <v>562</v>
      </c>
    </row>
    <row r="44" spans="2:3">
      <c r="B44" s="204" t="s">
        <v>563</v>
      </c>
      <c r="C44" s="485" t="s">
        <v>564</v>
      </c>
    </row>
    <row r="45" spans="2:3">
      <c r="B45" s="204" t="s">
        <v>565</v>
      </c>
      <c r="C45" s="209" t="s">
        <v>566</v>
      </c>
    </row>
    <row r="46" spans="2:3">
      <c r="B46" s="204" t="s">
        <v>567</v>
      </c>
      <c r="C46" s="209" t="s">
        <v>568</v>
      </c>
    </row>
    <row r="47" spans="2:3">
      <c r="B47" s="204" t="s">
        <v>569</v>
      </c>
      <c r="C47" s="486" t="s">
        <v>570</v>
      </c>
    </row>
    <row r="48" spans="2:3">
      <c r="B48" s="204" t="s">
        <v>571</v>
      </c>
      <c r="C48" s="209" t="s">
        <v>572</v>
      </c>
    </row>
    <row r="49" spans="2:3">
      <c r="B49" s="204" t="s">
        <v>433</v>
      </c>
      <c r="C49" s="209" t="s">
        <v>573</v>
      </c>
    </row>
    <row r="50" spans="2:3">
      <c r="B50" s="204" t="s">
        <v>574</v>
      </c>
      <c r="C50" s="209" t="s">
        <v>575</v>
      </c>
    </row>
    <row r="51" spans="2:3">
      <c r="B51" s="204" t="s">
        <v>576</v>
      </c>
      <c r="C51" s="209" t="s">
        <v>577</v>
      </c>
    </row>
    <row r="52" spans="2:3">
      <c r="B52" s="204" t="s">
        <v>578</v>
      </c>
      <c r="C52" s="209" t="s">
        <v>579</v>
      </c>
    </row>
    <row r="53" spans="2:3">
      <c r="B53" s="204" t="s">
        <v>574</v>
      </c>
      <c r="C53" s="209" t="s">
        <v>580</v>
      </c>
    </row>
    <row r="54" spans="2:3">
      <c r="B54" s="204" t="s">
        <v>581</v>
      </c>
      <c r="C54" s="209" t="s">
        <v>582</v>
      </c>
    </row>
    <row r="55" spans="2:3">
      <c r="B55" s="204" t="s">
        <v>583</v>
      </c>
      <c r="C55" s="209" t="s">
        <v>584</v>
      </c>
    </row>
    <row r="56" spans="2:3">
      <c r="B56" s="204" t="s">
        <v>585</v>
      </c>
      <c r="C56" s="209" t="s">
        <v>586</v>
      </c>
    </row>
    <row r="57" spans="2:3" ht="29.1">
      <c r="B57" s="204" t="s">
        <v>587</v>
      </c>
      <c r="C57" s="209" t="s">
        <v>588</v>
      </c>
    </row>
    <row r="58" spans="2:3">
      <c r="B58" s="204" t="s">
        <v>589</v>
      </c>
      <c r="C58" s="209" t="s">
        <v>590</v>
      </c>
    </row>
    <row r="59" spans="2:3">
      <c r="B59" s="204" t="s">
        <v>591</v>
      </c>
      <c r="C59" s="209" t="s">
        <v>592</v>
      </c>
    </row>
    <row r="60" spans="2:3">
      <c r="B60" s="204" t="s">
        <v>593</v>
      </c>
      <c r="C60" s="209" t="s">
        <v>594</v>
      </c>
    </row>
    <row r="61" spans="2:3">
      <c r="B61" s="204" t="s">
        <v>595</v>
      </c>
      <c r="C61" s="209" t="s">
        <v>596</v>
      </c>
    </row>
    <row r="62" spans="2:3">
      <c r="B62" s="204" t="s">
        <v>597</v>
      </c>
      <c r="C62" s="209" t="s">
        <v>598</v>
      </c>
    </row>
    <row r="63" spans="2:3">
      <c r="B63" s="204" t="s">
        <v>599</v>
      </c>
      <c r="C63" s="209" t="s">
        <v>600</v>
      </c>
    </row>
    <row r="64" spans="2:3">
      <c r="B64" s="211" t="s">
        <v>601</v>
      </c>
      <c r="C64" s="209" t="s">
        <v>602</v>
      </c>
    </row>
    <row r="65" spans="2:8">
      <c r="B65" s="211" t="s">
        <v>603</v>
      </c>
      <c r="C65" s="486" t="s">
        <v>604</v>
      </c>
      <c r="D65" s="487"/>
      <c r="E65" s="487"/>
      <c r="F65" s="487"/>
      <c r="G65" s="487"/>
      <c r="H65" s="487"/>
    </row>
    <row r="66" spans="2:8">
      <c r="B66" s="204" t="s">
        <v>605</v>
      </c>
      <c r="C66" s="209" t="s">
        <v>606</v>
      </c>
      <c r="D66" s="487"/>
      <c r="E66" s="487"/>
      <c r="F66" s="487"/>
      <c r="G66" s="487"/>
      <c r="H66" s="487"/>
    </row>
    <row r="67" spans="2:8">
      <c r="B67" s="444" t="s">
        <v>484</v>
      </c>
      <c r="C67" s="445"/>
      <c r="D67" s="487"/>
      <c r="E67" s="487"/>
      <c r="F67" s="487"/>
      <c r="G67" s="487"/>
      <c r="H67" s="487"/>
    </row>
    <row r="68" spans="2:8">
      <c r="B68" s="214" t="s">
        <v>607</v>
      </c>
      <c r="C68" s="485" t="s">
        <v>608</v>
      </c>
      <c r="D68" s="487"/>
      <c r="E68" s="487"/>
      <c r="F68" s="487"/>
      <c r="G68" s="487"/>
      <c r="H68" s="487"/>
    </row>
    <row r="69" spans="2:8">
      <c r="B69" s="214" t="s">
        <v>609</v>
      </c>
      <c r="C69" s="485" t="s">
        <v>610</v>
      </c>
      <c r="D69" s="487"/>
      <c r="E69" s="487"/>
      <c r="F69" s="487"/>
      <c r="G69" s="487"/>
      <c r="H69" s="487"/>
    </row>
    <row r="70" spans="2:8">
      <c r="B70" s="214" t="s">
        <v>611</v>
      </c>
      <c r="C70" s="485" t="s">
        <v>612</v>
      </c>
      <c r="D70" s="487"/>
      <c r="E70" s="487"/>
      <c r="F70" s="487"/>
      <c r="G70" s="487"/>
      <c r="H70" s="487"/>
    </row>
    <row r="71" spans="2:8">
      <c r="B71" s="214" t="s">
        <v>613</v>
      </c>
      <c r="C71" s="485" t="s">
        <v>614</v>
      </c>
      <c r="D71" s="487"/>
      <c r="E71" s="487"/>
      <c r="F71" s="487"/>
      <c r="G71" s="487"/>
      <c r="H71" s="487"/>
    </row>
    <row r="72" spans="2:8">
      <c r="B72" s="214" t="s">
        <v>615</v>
      </c>
      <c r="C72" s="485" t="s">
        <v>616</v>
      </c>
      <c r="D72" s="487"/>
      <c r="E72" s="487"/>
      <c r="F72" s="487"/>
      <c r="G72" s="487"/>
      <c r="H72" s="487"/>
    </row>
    <row r="73" spans="2:8">
      <c r="B73" s="214" t="s">
        <v>617</v>
      </c>
      <c r="C73" s="485" t="s">
        <v>618</v>
      </c>
      <c r="D73" s="487"/>
      <c r="E73" s="487"/>
      <c r="F73" s="487"/>
      <c r="G73" s="487"/>
      <c r="H73" s="487"/>
    </row>
    <row r="74" spans="2:8" ht="15" thickBot="1">
      <c r="B74" s="215" t="s">
        <v>619</v>
      </c>
      <c r="C74" s="490" t="s">
        <v>620</v>
      </c>
      <c r="D74" s="487"/>
      <c r="E74" s="487"/>
      <c r="F74" s="487"/>
      <c r="G74" s="487"/>
      <c r="H74" s="487"/>
    </row>
    <row r="75" spans="2:8">
      <c r="B75" s="205"/>
      <c r="C75" s="210"/>
      <c r="D75" s="487"/>
      <c r="E75" s="487"/>
      <c r="F75" s="487"/>
      <c r="G75" s="487"/>
      <c r="H75" s="487"/>
    </row>
    <row r="76" spans="2:8">
      <c r="B76" s="205"/>
      <c r="C76" s="210"/>
      <c r="D76" s="487"/>
      <c r="E76" s="487"/>
      <c r="F76" s="487"/>
      <c r="G76" s="487"/>
      <c r="H76" s="487"/>
    </row>
    <row r="77" spans="2:8">
      <c r="B77" s="205"/>
      <c r="C77" s="210"/>
      <c r="D77" s="487"/>
      <c r="E77" s="487"/>
      <c r="F77" s="487"/>
      <c r="G77" s="487"/>
      <c r="H77" s="487"/>
    </row>
    <row r="78" spans="2:8" ht="14.45" customHeight="1">
      <c r="B78" s="290" t="s">
        <v>25</v>
      </c>
      <c r="C78" s="290"/>
      <c r="D78" s="290"/>
      <c r="E78" s="290"/>
      <c r="F78" s="290"/>
      <c r="G78" s="290"/>
      <c r="H78" s="286"/>
    </row>
    <row r="79" spans="2:8">
      <c r="B79" s="450" t="s">
        <v>26</v>
      </c>
      <c r="C79" s="450"/>
      <c r="D79" s="450"/>
      <c r="E79" s="450"/>
      <c r="F79" s="450"/>
      <c r="G79" s="450"/>
      <c r="H79" s="487"/>
    </row>
  </sheetData>
  <mergeCells count="4">
    <mergeCell ref="B7:C7"/>
    <mergeCell ref="B67:C67"/>
    <mergeCell ref="B79:G79"/>
    <mergeCell ref="B78:G78"/>
  </mergeCells>
  <phoneticPr fontId="104" type="noConversion"/>
  <hyperlinks>
    <hyperlink ref="B78" r:id="rId1" display="https://creativecommons.org/licenses/by-nc-sa/3.0/igo" xr:uid="{3CBDE547-6575-4813-A574-4DD78A8F1A8C}"/>
  </hyperlinks>
  <pageMargins left="0.7" right="0.7" top="0.75" bottom="0.75" header="0.3" footer="0.3"/>
  <pageSetup paperSize="9" orientation="portrait" horizontalDpi="0"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FEFCE-DF23-F94F-80B3-543C2FD0D34B}">
  <dimension ref="B1:P15"/>
  <sheetViews>
    <sheetView zoomScale="80" zoomScaleNormal="80" workbookViewId="0">
      <selection activeCell="B2" sqref="B2:P2"/>
    </sheetView>
  </sheetViews>
  <sheetFormatPr defaultColWidth="10.7109375" defaultRowHeight="14.45"/>
  <cols>
    <col min="1" max="1" width="4.7109375" style="5" customWidth="1"/>
    <col min="2" max="2" width="3.42578125" style="5" customWidth="1"/>
    <col min="3" max="3" width="31" style="5" customWidth="1"/>
    <col min="4" max="15" width="10.7109375" style="5"/>
    <col min="16" max="16" width="4.28515625" style="5" customWidth="1"/>
    <col min="17" max="16384" width="10.7109375" style="5"/>
  </cols>
  <sheetData>
    <row r="1" spans="2:16" ht="45.6" customHeight="1" thickBot="1"/>
    <row r="2" spans="2:16" s="7" customFormat="1" ht="63.75" customHeight="1">
      <c r="B2" s="311" t="s">
        <v>27</v>
      </c>
      <c r="C2" s="312"/>
      <c r="D2" s="312"/>
      <c r="E2" s="312"/>
      <c r="F2" s="312"/>
      <c r="G2" s="312"/>
      <c r="H2" s="312"/>
      <c r="I2" s="312"/>
      <c r="J2" s="312"/>
      <c r="K2" s="312"/>
      <c r="L2" s="312"/>
      <c r="M2" s="312"/>
      <c r="N2" s="312"/>
      <c r="O2" s="312"/>
      <c r="P2" s="313"/>
    </row>
    <row r="3" spans="2:16">
      <c r="B3" s="91"/>
      <c r="P3" s="92"/>
    </row>
    <row r="4" spans="2:16" ht="18.600000000000001">
      <c r="B4" s="91"/>
      <c r="C4" s="96" t="s">
        <v>28</v>
      </c>
      <c r="D4" s="314"/>
      <c r="E4" s="315"/>
      <c r="F4" s="315"/>
      <c r="G4" s="315"/>
      <c r="H4" s="315"/>
      <c r="I4" s="315"/>
      <c r="J4" s="315"/>
      <c r="K4" s="315"/>
      <c r="L4" s="315"/>
      <c r="M4" s="315"/>
      <c r="N4" s="315"/>
      <c r="O4" s="316"/>
      <c r="P4" s="92"/>
    </row>
    <row r="5" spans="2:16" ht="18.600000000000001">
      <c r="B5" s="91"/>
      <c r="C5" s="96" t="s">
        <v>29</v>
      </c>
      <c r="D5" s="314"/>
      <c r="E5" s="315"/>
      <c r="F5" s="315"/>
      <c r="G5" s="315"/>
      <c r="H5" s="315"/>
      <c r="I5" s="315"/>
      <c r="J5" s="315"/>
      <c r="K5" s="315"/>
      <c r="L5" s="315"/>
      <c r="M5" s="315"/>
      <c r="N5" s="315"/>
      <c r="O5" s="316"/>
      <c r="P5" s="92"/>
    </row>
    <row r="6" spans="2:16" ht="18.600000000000001">
      <c r="B6" s="91"/>
      <c r="C6" s="96" t="s">
        <v>30</v>
      </c>
      <c r="D6" s="314"/>
      <c r="E6" s="315"/>
      <c r="F6" s="315"/>
      <c r="G6" s="315"/>
      <c r="H6" s="315"/>
      <c r="I6" s="315"/>
      <c r="J6" s="315"/>
      <c r="K6" s="315"/>
      <c r="L6" s="315"/>
      <c r="M6" s="315"/>
      <c r="N6" s="315"/>
      <c r="O6" s="316"/>
      <c r="P6" s="92"/>
    </row>
    <row r="7" spans="2:16" ht="18.600000000000001">
      <c r="B7" s="91"/>
      <c r="C7" s="96" t="s">
        <v>31</v>
      </c>
      <c r="D7" s="314"/>
      <c r="E7" s="315"/>
      <c r="F7" s="315"/>
      <c r="G7" s="315"/>
      <c r="H7" s="315"/>
      <c r="I7" s="315"/>
      <c r="J7" s="315"/>
      <c r="K7" s="315"/>
      <c r="L7" s="315"/>
      <c r="M7" s="315"/>
      <c r="N7" s="315"/>
      <c r="O7" s="316"/>
      <c r="P7" s="92"/>
    </row>
    <row r="8" spans="2:16" ht="55.5">
      <c r="B8" s="91"/>
      <c r="C8" s="112" t="s">
        <v>32</v>
      </c>
      <c r="D8" s="314"/>
      <c r="E8" s="315"/>
      <c r="F8" s="315"/>
      <c r="G8" s="315"/>
      <c r="H8" s="315"/>
      <c r="I8" s="315"/>
      <c r="J8" s="315"/>
      <c r="K8" s="315"/>
      <c r="L8" s="315"/>
      <c r="M8" s="315"/>
      <c r="N8" s="315"/>
      <c r="O8" s="316"/>
      <c r="P8" s="92"/>
    </row>
    <row r="9" spans="2:16">
      <c r="B9" s="91"/>
      <c r="P9" s="92"/>
    </row>
    <row r="10" spans="2:16" ht="15" thickBot="1">
      <c r="B10" s="93"/>
      <c r="C10" s="94"/>
      <c r="D10" s="94"/>
      <c r="E10" s="94"/>
      <c r="F10" s="94"/>
      <c r="G10" s="94"/>
      <c r="H10" s="94"/>
      <c r="I10" s="94"/>
      <c r="J10" s="94"/>
      <c r="K10" s="94"/>
      <c r="L10" s="94"/>
      <c r="M10" s="94"/>
      <c r="N10" s="94"/>
      <c r="O10" s="94"/>
      <c r="P10" s="95"/>
    </row>
    <row r="14" spans="2:16">
      <c r="B14" s="290" t="s">
        <v>25</v>
      </c>
      <c r="C14" s="291"/>
      <c r="D14" s="291"/>
      <c r="E14" s="291"/>
      <c r="F14" s="291"/>
      <c r="G14" s="291"/>
      <c r="H14" s="291"/>
      <c r="I14" s="291"/>
      <c r="J14" s="291"/>
      <c r="K14" s="291"/>
      <c r="L14" s="291"/>
      <c r="M14" s="291"/>
      <c r="N14" s="291"/>
      <c r="O14" s="291"/>
    </row>
    <row r="15" spans="2:16" ht="22.35" customHeight="1">
      <c r="B15" s="5" t="s">
        <v>26</v>
      </c>
    </row>
  </sheetData>
  <mergeCells count="7">
    <mergeCell ref="B14:O14"/>
    <mergeCell ref="B2:P2"/>
    <mergeCell ref="D5:O5"/>
    <mergeCell ref="D6:O6"/>
    <mergeCell ref="D7:O7"/>
    <mergeCell ref="D8:O8"/>
    <mergeCell ref="D4:O4"/>
  </mergeCells>
  <phoneticPr fontId="104" type="noConversion"/>
  <hyperlinks>
    <hyperlink ref="B14" r:id="rId1" display="https://creativecommons.org/licenses/by-nc-sa/3.0/igo" xr:uid="{EA990360-B539-4CFB-A2B3-9CFCE573C6CB}"/>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20"/>
  <sheetViews>
    <sheetView topLeftCell="A79" zoomScale="90" zoomScaleNormal="90" workbookViewId="0">
      <selection activeCell="B4" sqref="B4:P5"/>
    </sheetView>
  </sheetViews>
  <sheetFormatPr defaultColWidth="10.7109375" defaultRowHeight="14.45"/>
  <cols>
    <col min="1" max="1" width="5.42578125" style="5" customWidth="1"/>
    <col min="2" max="16384" width="10.7109375" style="5"/>
  </cols>
  <sheetData>
    <row r="1" spans="1:16" ht="46.35" customHeight="1"/>
    <row r="2" spans="1:16" s="7" customFormat="1" ht="70.5" customHeight="1">
      <c r="B2" s="317" t="s">
        <v>33</v>
      </c>
      <c r="C2" s="317"/>
      <c r="D2" s="317"/>
      <c r="E2" s="317"/>
      <c r="F2" s="317"/>
      <c r="G2" s="317"/>
      <c r="H2" s="317"/>
      <c r="I2" s="317"/>
      <c r="J2" s="317"/>
      <c r="K2" s="317"/>
      <c r="L2" s="317"/>
      <c r="M2" s="317"/>
      <c r="N2" s="317"/>
      <c r="O2" s="317"/>
      <c r="P2" s="317"/>
    </row>
    <row r="3" spans="1:16" s="7" customFormat="1" ht="15" thickBot="1"/>
    <row r="4" spans="1:16" s="36" customFormat="1" ht="39" customHeight="1">
      <c r="B4" s="318" t="s">
        <v>34</v>
      </c>
      <c r="C4" s="319"/>
      <c r="D4" s="319"/>
      <c r="E4" s="319"/>
      <c r="F4" s="319"/>
      <c r="G4" s="319"/>
      <c r="H4" s="319"/>
      <c r="I4" s="319"/>
      <c r="J4" s="319"/>
      <c r="K4" s="319"/>
      <c r="L4" s="319"/>
      <c r="M4" s="319"/>
      <c r="N4" s="319"/>
      <c r="O4" s="319"/>
      <c r="P4" s="320"/>
    </row>
    <row r="5" spans="1:16" s="173" customFormat="1" ht="72.599999999999994" customHeight="1" thickBot="1">
      <c r="A5" s="172"/>
      <c r="B5" s="321"/>
      <c r="C5" s="322"/>
      <c r="D5" s="322"/>
      <c r="E5" s="322"/>
      <c r="F5" s="322"/>
      <c r="G5" s="322"/>
      <c r="H5" s="322"/>
      <c r="I5" s="322"/>
      <c r="J5" s="322"/>
      <c r="K5" s="322"/>
      <c r="L5" s="322"/>
      <c r="M5" s="322"/>
      <c r="N5" s="322"/>
      <c r="O5" s="322"/>
      <c r="P5" s="323"/>
    </row>
    <row r="6" spans="1:16" s="7" customFormat="1" ht="23.25" customHeight="1" thickBot="1">
      <c r="A6" s="33"/>
      <c r="B6" s="87"/>
      <c r="C6" s="87"/>
      <c r="D6" s="87"/>
      <c r="E6" s="87"/>
      <c r="F6" s="87"/>
      <c r="G6" s="87"/>
      <c r="H6" s="87"/>
      <c r="I6" s="88"/>
      <c r="J6" s="88"/>
      <c r="K6" s="88"/>
      <c r="L6" s="88"/>
      <c r="M6" s="88"/>
      <c r="N6" s="88"/>
      <c r="O6" s="88"/>
      <c r="P6" s="88"/>
    </row>
    <row r="7" spans="1:16" ht="240.6" customHeight="1" thickBot="1">
      <c r="B7" s="326" t="s">
        <v>35</v>
      </c>
      <c r="C7" s="327"/>
      <c r="D7" s="327"/>
      <c r="E7" s="327"/>
      <c r="F7" s="327"/>
      <c r="G7" s="327"/>
      <c r="H7" s="327"/>
      <c r="I7" s="327"/>
      <c r="J7" s="327"/>
      <c r="K7" s="327"/>
      <c r="L7" s="327"/>
      <c r="M7" s="327"/>
      <c r="N7" s="327"/>
      <c r="O7" s="327"/>
      <c r="P7" s="328"/>
    </row>
    <row r="33" spans="1:1">
      <c r="A33" s="74"/>
    </row>
    <row r="105" spans="17:17">
      <c r="Q105" s="208"/>
    </row>
    <row r="107" spans="17:17">
      <c r="Q107" s="190"/>
    </row>
    <row r="108" spans="17:17">
      <c r="Q108" s="190"/>
    </row>
    <row r="109" spans="17:17">
      <c r="Q109" s="190"/>
    </row>
    <row r="117" spans="2:16">
      <c r="B117" s="290" t="s">
        <v>25</v>
      </c>
      <c r="C117" s="291"/>
      <c r="D117" s="291"/>
      <c r="E117" s="291"/>
      <c r="F117" s="291"/>
      <c r="G117" s="291"/>
      <c r="H117" s="291"/>
      <c r="I117" s="291"/>
      <c r="J117" s="291"/>
      <c r="K117" s="291"/>
      <c r="L117" s="291"/>
      <c r="M117" s="291"/>
      <c r="N117" s="291"/>
      <c r="O117" s="291"/>
    </row>
    <row r="118" spans="2:16">
      <c r="B118" s="450" t="s">
        <v>26</v>
      </c>
      <c r="C118" s="450"/>
      <c r="D118" s="450"/>
      <c r="E118" s="450"/>
      <c r="F118" s="450"/>
      <c r="G118" s="450"/>
      <c r="H118" s="450"/>
      <c r="I118" s="450"/>
      <c r="J118" s="450"/>
      <c r="K118" s="450"/>
      <c r="L118" s="450"/>
      <c r="M118" s="450"/>
      <c r="N118" s="450"/>
      <c r="O118" s="450"/>
    </row>
    <row r="119" spans="2:16" ht="27" customHeight="1">
      <c r="B119" s="324"/>
      <c r="C119" s="324"/>
      <c r="D119" s="324"/>
      <c r="E119" s="324"/>
      <c r="F119" s="324"/>
      <c r="G119" s="324"/>
      <c r="H119" s="324"/>
      <c r="I119" s="324"/>
      <c r="J119" s="324"/>
      <c r="K119" s="324"/>
      <c r="L119" s="324"/>
      <c r="M119" s="324"/>
      <c r="N119" s="324"/>
      <c r="O119" s="324"/>
      <c r="P119" s="324"/>
    </row>
    <row r="120" spans="2:16" ht="27" customHeight="1">
      <c r="B120" s="325"/>
      <c r="C120" s="325"/>
      <c r="D120" s="325"/>
      <c r="E120" s="325"/>
      <c r="F120" s="325"/>
      <c r="G120" s="325"/>
      <c r="H120" s="325"/>
      <c r="I120" s="325"/>
      <c r="J120" s="325"/>
      <c r="K120" s="325"/>
      <c r="L120" s="325"/>
      <c r="M120" s="325"/>
      <c r="N120" s="325"/>
      <c r="O120" s="325"/>
      <c r="P120" s="325"/>
    </row>
  </sheetData>
  <mergeCells count="7">
    <mergeCell ref="B2:P2"/>
    <mergeCell ref="B4:P5"/>
    <mergeCell ref="B119:P119"/>
    <mergeCell ref="B120:P120"/>
    <mergeCell ref="B7:P7"/>
    <mergeCell ref="B117:O117"/>
    <mergeCell ref="B118:O118"/>
  </mergeCells>
  <phoneticPr fontId="104" type="noConversion"/>
  <hyperlinks>
    <hyperlink ref="B117" r:id="rId1" display="https://creativecommons.org/licenses/by-nc-sa/3.0/igo" xr:uid="{E83FF82D-545D-4627-9497-D6FF5C39943E}"/>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37"/>
  <sheetViews>
    <sheetView zoomScale="80" zoomScaleNormal="80" workbookViewId="0">
      <selection activeCell="D28" sqref="D28"/>
    </sheetView>
  </sheetViews>
  <sheetFormatPr defaultColWidth="10.7109375" defaultRowHeight="14.45"/>
  <cols>
    <col min="1" max="1" width="4" style="5" customWidth="1"/>
    <col min="2" max="2" width="20.7109375" style="5" customWidth="1"/>
    <col min="3" max="3" width="140" style="5" customWidth="1"/>
    <col min="4" max="4" width="19.42578125" style="5" bestFit="1" customWidth="1"/>
    <col min="5" max="5" width="9" style="5" hidden="1" customWidth="1"/>
    <col min="6" max="6" width="10" style="5" hidden="1" customWidth="1"/>
    <col min="7" max="7" width="10.42578125" style="5" hidden="1" customWidth="1"/>
    <col min="8" max="8" width="76.42578125" style="5" customWidth="1"/>
    <col min="9" max="9" width="7.7109375" style="56" customWidth="1"/>
    <col min="10" max="10" width="56.7109375" style="5" customWidth="1"/>
    <col min="11" max="11" width="10.7109375" style="5"/>
    <col min="12" max="12" width="68.42578125" style="5" customWidth="1"/>
    <col min="13" max="16384" width="10.7109375" style="5"/>
  </cols>
  <sheetData>
    <row r="1" spans="1:13" ht="39.6" customHeight="1">
      <c r="I1" s="451"/>
    </row>
    <row r="2" spans="1:13" s="7" customFormat="1" ht="36" customHeight="1">
      <c r="B2" s="317" t="s">
        <v>36</v>
      </c>
      <c r="C2" s="317"/>
      <c r="D2" s="317"/>
      <c r="E2" s="32"/>
      <c r="F2" s="32"/>
      <c r="G2" s="32"/>
      <c r="H2" s="32"/>
      <c r="I2" s="57"/>
      <c r="J2" s="32"/>
    </row>
    <row r="3" spans="1:13" s="7" customFormat="1" ht="15" thickBot="1">
      <c r="I3" s="452"/>
    </row>
    <row r="4" spans="1:13" s="35" customFormat="1" ht="90" customHeight="1">
      <c r="B4" s="330" t="s">
        <v>37</v>
      </c>
      <c r="C4" s="331"/>
      <c r="D4" s="332"/>
      <c r="E4" s="34"/>
      <c r="F4" s="34"/>
      <c r="G4" s="34"/>
      <c r="H4" s="67"/>
      <c r="I4" s="34"/>
      <c r="J4" s="34"/>
    </row>
    <row r="5" spans="1:13" s="35" customFormat="1" ht="85.35" customHeight="1" thickBot="1">
      <c r="A5" s="34"/>
      <c r="B5" s="333"/>
      <c r="C5" s="334"/>
      <c r="D5" s="335"/>
      <c r="E5" s="34"/>
      <c r="F5" s="34"/>
      <c r="G5" s="34"/>
      <c r="H5" s="34"/>
      <c r="I5" s="34"/>
      <c r="J5" s="34"/>
    </row>
    <row r="6" spans="1:13" s="7" customFormat="1" ht="23.25" customHeight="1">
      <c r="A6" s="33"/>
      <c r="B6" s="33"/>
      <c r="C6" s="33"/>
      <c r="D6" s="33"/>
      <c r="E6" s="33"/>
      <c r="F6" s="33"/>
      <c r="G6" s="33"/>
      <c r="H6" s="33"/>
      <c r="I6" s="33"/>
      <c r="J6" s="33"/>
    </row>
    <row r="7" spans="1:13" ht="46.5" thickBot="1">
      <c r="B7" s="338" t="s">
        <v>38</v>
      </c>
      <c r="C7" s="338"/>
      <c r="D7" s="338"/>
      <c r="H7" s="6"/>
      <c r="I7" s="453"/>
      <c r="J7" s="6"/>
      <c r="K7" s="6"/>
      <c r="L7" s="6"/>
      <c r="M7" s="7"/>
    </row>
    <row r="8" spans="1:13" ht="29.1" thickBot="1">
      <c r="B8" s="339" t="s">
        <v>39</v>
      </c>
      <c r="C8" s="340"/>
      <c r="D8" s="340"/>
      <c r="E8" s="340"/>
      <c r="F8" s="340"/>
      <c r="G8" s="340"/>
      <c r="H8" s="341"/>
      <c r="I8" s="58"/>
      <c r="J8" s="11"/>
      <c r="K8" s="11"/>
      <c r="L8" s="11"/>
      <c r="M8" s="11"/>
    </row>
    <row r="9" spans="1:13" ht="61.35" customHeight="1" thickBot="1">
      <c r="B9" s="230" t="s">
        <v>40</v>
      </c>
      <c r="C9" s="231" t="s">
        <v>41</v>
      </c>
      <c r="D9" s="232" t="s">
        <v>42</v>
      </c>
      <c r="E9" s="233" t="s">
        <v>43</v>
      </c>
      <c r="F9" s="234" t="s">
        <v>44</v>
      </c>
      <c r="G9" s="234" t="s">
        <v>45</v>
      </c>
      <c r="H9" s="232" t="s">
        <v>46</v>
      </c>
      <c r="I9" s="453"/>
      <c r="J9" s="454"/>
      <c r="K9" s="8"/>
      <c r="L9" s="9"/>
      <c r="M9" s="9"/>
    </row>
    <row r="10" spans="1:13" ht="290.85000000000002" customHeight="1" thickBot="1">
      <c r="B10" s="342" t="s">
        <v>47</v>
      </c>
      <c r="C10" s="71" t="s">
        <v>48</v>
      </c>
      <c r="D10" s="235" t="s">
        <v>49</v>
      </c>
      <c r="E10" s="236">
        <f>IF(D10="less than 1",0,IF(D10="1 to 3",1,IF(D10="3 to 5",2,IF(D10="6 to 10",3,IF(D10="11 to 15",4,IF(D10="16 to 20",5,IF(D10="21 or above",6)))))))</f>
        <v>5</v>
      </c>
      <c r="F10" s="237">
        <v>2</v>
      </c>
      <c r="G10" s="238">
        <f t="shared" ref="G10" si="0">E10*F10</f>
        <v>10</v>
      </c>
      <c r="H10" s="84" t="s">
        <v>50</v>
      </c>
      <c r="I10" s="80"/>
      <c r="J10" s="8"/>
      <c r="K10" s="8"/>
      <c r="L10" s="9"/>
      <c r="M10" s="9"/>
    </row>
    <row r="11" spans="1:13" ht="118.35" customHeight="1" thickBot="1">
      <c r="B11" s="343"/>
      <c r="C11" s="71" t="s">
        <v>51</v>
      </c>
      <c r="D11" s="239" t="s">
        <v>52</v>
      </c>
      <c r="E11" s="236">
        <f>IF(D11="Yes",2,IF(D11="No",0,IF(D11="Not Applicable",0,IF(D11="Info Unavailable",1))))</f>
        <v>2</v>
      </c>
      <c r="F11" s="237">
        <v>2</v>
      </c>
      <c r="G11" s="236">
        <f t="shared" ref="G11" si="1">E11*F11</f>
        <v>4</v>
      </c>
      <c r="H11" s="174" t="s">
        <v>53</v>
      </c>
      <c r="I11" s="80"/>
      <c r="J11" s="189"/>
      <c r="K11" s="8"/>
      <c r="L11" s="9"/>
      <c r="M11" s="9"/>
    </row>
    <row r="12" spans="1:13" ht="240" customHeight="1" thickBot="1">
      <c r="B12" s="343"/>
      <c r="C12" s="71" t="s">
        <v>54</v>
      </c>
      <c r="D12" s="235"/>
      <c r="E12" s="236" t="b">
        <f>IF(D12="Yes",2,IF(D12="No",0,IF(D12="Not Applicable",0,IF(D12="Info Unavailable",1))))</f>
        <v>0</v>
      </c>
      <c r="F12" s="237">
        <v>3</v>
      </c>
      <c r="G12" s="236">
        <f t="shared" ref="G12:G22" si="2">E12*F12</f>
        <v>0</v>
      </c>
      <c r="H12" s="63" t="s">
        <v>55</v>
      </c>
      <c r="I12" s="80"/>
      <c r="J12" s="189"/>
      <c r="K12" s="8"/>
      <c r="L12" s="9"/>
      <c r="M12" s="9"/>
    </row>
    <row r="13" spans="1:13" ht="110.85" customHeight="1" thickBot="1">
      <c r="B13" s="343"/>
      <c r="C13" s="71" t="s">
        <v>56</v>
      </c>
      <c r="D13" s="238"/>
      <c r="E13" s="236" t="b">
        <f>IF(D13="Yes",2,IF(D13="No",0,IF(D13="Not Applicable",0,IF(D13="Info Unavailable",1))))</f>
        <v>0</v>
      </c>
      <c r="F13" s="237">
        <v>3</v>
      </c>
      <c r="G13" s="236">
        <f t="shared" si="2"/>
        <v>0</v>
      </c>
      <c r="H13" s="63" t="s">
        <v>57</v>
      </c>
      <c r="I13" s="80"/>
      <c r="J13" s="8"/>
      <c r="K13" s="8"/>
      <c r="L13" s="9"/>
      <c r="M13" s="9"/>
    </row>
    <row r="14" spans="1:13" ht="259.35000000000002" customHeight="1" thickBot="1">
      <c r="B14" s="343"/>
      <c r="C14" s="71" t="s">
        <v>58</v>
      </c>
      <c r="D14" s="235" t="s">
        <v>59</v>
      </c>
      <c r="E14" s="236">
        <f>IF(D14="Yes",2,IF(D14="No",0,IF(D14="Not Applicable",0,IF(D14="Info Unavailable",1))))</f>
        <v>0</v>
      </c>
      <c r="F14" s="237">
        <v>2</v>
      </c>
      <c r="G14" s="236">
        <f t="shared" si="2"/>
        <v>0</v>
      </c>
      <c r="H14" s="63" t="s">
        <v>55</v>
      </c>
      <c r="I14" s="80"/>
      <c r="J14" s="189"/>
      <c r="K14" s="8"/>
      <c r="L14" s="9"/>
      <c r="M14" s="9"/>
    </row>
    <row r="15" spans="1:13" ht="249" customHeight="1" thickBot="1">
      <c r="B15" s="344"/>
      <c r="C15" s="71" t="s">
        <v>60</v>
      </c>
      <c r="D15" s="235" t="s">
        <v>61</v>
      </c>
      <c r="E15" s="236">
        <f>IF(D15="Yes",2,IF(D15="No",0,IF(D15="Not Applicable",0,IF(D15="Info Unavailable",1))))</f>
        <v>1</v>
      </c>
      <c r="F15" s="237">
        <v>2</v>
      </c>
      <c r="G15" s="236">
        <f t="shared" si="2"/>
        <v>2</v>
      </c>
      <c r="H15" s="63" t="s">
        <v>55</v>
      </c>
      <c r="I15" s="80"/>
      <c r="J15" s="189"/>
      <c r="K15" s="8"/>
      <c r="L15" s="9"/>
      <c r="M15" s="9"/>
    </row>
    <row r="16" spans="1:13" ht="132" customHeight="1" thickBot="1">
      <c r="B16" s="345" t="s">
        <v>62</v>
      </c>
      <c r="C16" s="81" t="s">
        <v>63</v>
      </c>
      <c r="D16" s="235"/>
      <c r="E16" s="236" t="b">
        <f>IF(D16="Strong",0,IF(D16="Fair",1,IF(D16="Weak",2)))</f>
        <v>0</v>
      </c>
      <c r="F16" s="237">
        <v>1</v>
      </c>
      <c r="G16" s="236">
        <f t="shared" si="2"/>
        <v>0</v>
      </c>
      <c r="H16" s="240" t="s">
        <v>64</v>
      </c>
      <c r="I16" s="80"/>
      <c r="J16" s="189"/>
      <c r="K16" s="8"/>
      <c r="L16" s="9"/>
      <c r="M16" s="9"/>
    </row>
    <row r="17" spans="2:13" ht="233.1" customHeight="1" thickBot="1">
      <c r="B17" s="346"/>
      <c r="C17" s="207" t="s">
        <v>65</v>
      </c>
      <c r="D17" s="239"/>
      <c r="E17" s="241" t="b">
        <f>IF(D17="Less than 1",0,IF(D17="1 to &lt;3",1,IF(D17="3 to &lt;5",2,IF(D17="5 to &lt;7",3,IF(D17="Greater than 7",4)))))</f>
        <v>0</v>
      </c>
      <c r="F17" s="242">
        <v>2</v>
      </c>
      <c r="G17" s="236">
        <f t="shared" si="2"/>
        <v>0</v>
      </c>
      <c r="H17" s="240" t="s">
        <v>66</v>
      </c>
      <c r="I17" s="80"/>
      <c r="K17" s="8"/>
      <c r="L17" s="9"/>
      <c r="M17" s="9"/>
    </row>
    <row r="18" spans="2:13" ht="212.1" customHeight="1" thickBot="1">
      <c r="B18" s="346"/>
      <c r="C18" s="71" t="s">
        <v>67</v>
      </c>
      <c r="D18" s="237"/>
      <c r="E18" s="236" t="b">
        <f>IF(D18="Less than 1%",0,IF(D18="1-10%",1,IF(D18="&gt;10-20%",2,IF(D18="&gt;20=30%",3,IF(D18="&gt;30-40%",4,IF(D18="&gt;40-50%",5,IF(D18="&gt;50-60%",6,IF(D18="&gt;60-70%",7,IF(D18="&gt;70-80%",8,IF(D18="&gt;80-90%",9,IF(D18="&gt;90%",10,IF(D18="Does not report any vaccine rates or seroprevelance levels",0))))))))))))</f>
        <v>0</v>
      </c>
      <c r="F18" s="237">
        <v>-1</v>
      </c>
      <c r="G18" s="236">
        <f t="shared" si="2"/>
        <v>0</v>
      </c>
      <c r="H18" s="63" t="s">
        <v>68</v>
      </c>
      <c r="I18" s="80"/>
      <c r="K18" s="8"/>
      <c r="L18" s="9"/>
      <c r="M18" s="9"/>
    </row>
    <row r="19" spans="2:13" ht="173.85" customHeight="1" thickBot="1">
      <c r="B19" s="350" t="s">
        <v>69</v>
      </c>
      <c r="C19" s="71" t="s">
        <v>70</v>
      </c>
      <c r="D19" s="235" t="s">
        <v>71</v>
      </c>
      <c r="E19" s="236">
        <f>IF(D19="yes, less than 25%",1,IF(D19="yes, between 25-50%",2,IF(D19="yes, between 51-75%",3,IF(D19="yes, Greater than 75%",4,IF(D19="Info Unavailable",2,IF(D19="yes, proportion is unknown",2,IF(D19="no",0)))))))</f>
        <v>4</v>
      </c>
      <c r="F19" s="237">
        <v>1</v>
      </c>
      <c r="G19" s="236">
        <f t="shared" si="2"/>
        <v>4</v>
      </c>
      <c r="H19" s="63" t="s">
        <v>72</v>
      </c>
      <c r="I19" s="80"/>
      <c r="J19" s="189"/>
      <c r="K19" s="8"/>
      <c r="L19" s="9"/>
      <c r="M19" s="9"/>
    </row>
    <row r="20" spans="2:13" ht="156" customHeight="1" thickBot="1">
      <c r="B20" s="351"/>
      <c r="C20" s="71" t="s">
        <v>73</v>
      </c>
      <c r="D20" s="235" t="s">
        <v>71</v>
      </c>
      <c r="E20" s="236">
        <f>IF(D20="YES, LESS THAN 25%",0,IF(D20="YES, BETWEEN 25-50%",1,IF(D20="YES, BETWEEN 51-75%",2,IF(D20="Yes, Greater than 75%",3,IF(D20="Info Unavailable",2,IF(D19="no",0,IF(D20="NOT APPLICABLE",3)))))))</f>
        <v>3</v>
      </c>
      <c r="F20" s="237">
        <v>1</v>
      </c>
      <c r="G20" s="236">
        <f t="shared" si="2"/>
        <v>3</v>
      </c>
      <c r="H20" s="63" t="s">
        <v>74</v>
      </c>
      <c r="I20" s="453"/>
      <c r="J20" s="192"/>
      <c r="K20" s="8"/>
      <c r="L20" s="9"/>
      <c r="M20" s="9"/>
    </row>
    <row r="21" spans="2:13" ht="233.85" customHeight="1" thickBot="1">
      <c r="B21" s="351"/>
      <c r="C21" s="257" t="s">
        <v>75</v>
      </c>
      <c r="D21" s="238" t="s">
        <v>76</v>
      </c>
      <c r="E21" s="236">
        <f>IF(D21="Yes",2,IF(D21="No",0,IF(D21="Not Applicable",0,IF(D21="Info Unavailable",1))))</f>
        <v>0</v>
      </c>
      <c r="F21" s="237">
        <v>3</v>
      </c>
      <c r="G21" s="236">
        <f t="shared" si="2"/>
        <v>0</v>
      </c>
      <c r="H21" s="174" t="s">
        <v>77</v>
      </c>
      <c r="I21" s="258"/>
      <c r="J21" s="8"/>
      <c r="K21" s="8"/>
      <c r="L21" s="9"/>
      <c r="M21" s="9"/>
    </row>
    <row r="22" spans="2:13" ht="409.5" customHeight="1" thickBot="1">
      <c r="B22" s="351"/>
      <c r="C22" s="71" t="s">
        <v>78</v>
      </c>
      <c r="D22" s="243" t="s">
        <v>79</v>
      </c>
      <c r="E22" s="236">
        <f>IF(D22="Less than 1%",0,IF(D22="1-10%",1,IF(D22="&gt;10-20%",2,IF(D22="&gt;20-30%",3,IF(D22="&gt;20=30%",3,IF(D22="&gt;30-40%",4,IF(D22="&gt;40-50%",5,IF(D22="&gt;50-60%",6,IF(D22="&gt;60-70%",7,IF(D22="&gt;70-80%",8,IF(D22="&gt;80-90%",9,IF(D22="&gt;90%",10))))))))))))</f>
        <v>4</v>
      </c>
      <c r="F22" s="237">
        <v>-2</v>
      </c>
      <c r="G22" s="236">
        <f t="shared" si="2"/>
        <v>-8</v>
      </c>
      <c r="H22" s="63" t="s">
        <v>80</v>
      </c>
      <c r="I22" s="453"/>
      <c r="J22" s="256"/>
      <c r="K22" s="8"/>
      <c r="L22" s="9"/>
      <c r="M22" s="9"/>
    </row>
    <row r="23" spans="2:13" ht="383.1" customHeight="1" thickBot="1">
      <c r="B23" s="351"/>
      <c r="C23" s="82" t="s">
        <v>81</v>
      </c>
      <c r="D23" s="244"/>
      <c r="E23" s="236" t="b">
        <f>IF(D23="Less than 1%",0,IF(D23="1-10%",1,IF(D23="&gt;10-20%",2,IF(D23="&gt;20-30%",3,IF(D23="&gt;20=30%",3,IF(D23="&gt;30-40%",4,IF(D23="&gt;40-50%",5,IF(D23="&gt;50-60%",6,IF(D23="&gt;60-70%",7,IF(D23="&gt;70-80%",8,IF(D23="&gt;80-90%",9,IF(D23="&gt;90%",10,IF(D23="NOT APPLICABLE",10)))))))))))))</f>
        <v>0</v>
      </c>
      <c r="F23" s="237">
        <v>-2</v>
      </c>
      <c r="G23" s="236">
        <f t="shared" ref="G23" si="3">E23*F23</f>
        <v>0</v>
      </c>
      <c r="H23" s="63" t="s">
        <v>82</v>
      </c>
      <c r="I23" s="453"/>
      <c r="J23" s="8"/>
      <c r="K23" s="8"/>
      <c r="L23" s="9"/>
      <c r="M23" s="9"/>
    </row>
    <row r="24" spans="2:13" ht="363" customHeight="1" thickBot="1">
      <c r="B24" s="352"/>
      <c r="C24" s="245" t="s">
        <v>83</v>
      </c>
      <c r="D24" s="246"/>
      <c r="E24" s="236" t="b">
        <f>IF(D24="Strong",0,IF(D24="Fair",1,IF(D24="Weak",2)))</f>
        <v>0</v>
      </c>
      <c r="F24" s="237">
        <v>3</v>
      </c>
      <c r="G24" s="236">
        <f>E24*F24</f>
        <v>0</v>
      </c>
      <c r="H24" s="63" t="s">
        <v>84</v>
      </c>
      <c r="I24" s="453"/>
      <c r="J24" s="189"/>
      <c r="K24" s="8"/>
      <c r="L24" s="9"/>
      <c r="M24" s="9"/>
    </row>
    <row r="25" spans="2:13" ht="204" customHeight="1" thickBot="1">
      <c r="B25" s="347" t="s">
        <v>85</v>
      </c>
      <c r="C25" s="247" t="s">
        <v>86</v>
      </c>
      <c r="D25" s="238" t="s">
        <v>59</v>
      </c>
      <c r="E25" s="236">
        <f>IF(D25="Yes",2,IF(D25="No",0,IF(D25="Not Applicable",0,IF(D25="Info Unavailable",1))))</f>
        <v>0</v>
      </c>
      <c r="F25" s="237">
        <v>1</v>
      </c>
      <c r="G25" s="236">
        <f>E25*F25</f>
        <v>0</v>
      </c>
      <c r="H25" s="248" t="s">
        <v>87</v>
      </c>
      <c r="I25" s="83"/>
      <c r="J25" s="189"/>
      <c r="K25" s="8"/>
      <c r="L25" s="9"/>
      <c r="M25" s="9"/>
    </row>
    <row r="26" spans="2:13" ht="120.75" customHeight="1" thickBot="1">
      <c r="B26" s="348"/>
      <c r="C26" s="247" t="s">
        <v>88</v>
      </c>
      <c r="D26" s="249" t="s">
        <v>76</v>
      </c>
      <c r="E26" s="236">
        <f>IF(D26="Yes",2,IF(D26="No",0,IF(D26="Not Applicable",0,IF(D26="Info Unavailable",1))))</f>
        <v>0</v>
      </c>
      <c r="F26" s="237">
        <v>1</v>
      </c>
      <c r="G26" s="236">
        <f>E26*F26</f>
        <v>0</v>
      </c>
      <c r="H26" s="248" t="s">
        <v>89</v>
      </c>
      <c r="I26" s="453"/>
      <c r="J26" s="8"/>
      <c r="K26" s="8"/>
      <c r="L26" s="9"/>
      <c r="M26" s="9"/>
    </row>
    <row r="27" spans="2:13" ht="44.85" customHeight="1" thickBot="1">
      <c r="B27" s="348"/>
      <c r="C27" s="247" t="s">
        <v>90</v>
      </c>
      <c r="D27" s="238" t="s">
        <v>91</v>
      </c>
      <c r="E27" s="236">
        <f>IF(D27="Yes - in venues with poor ventilation",3,IF(D27="Yes - in venues with good ventilation practices",2,IF(D27="No",0,IF(D27="Not Applicable",0,IF(D27="Info Unavailable",1)))))</f>
        <v>2</v>
      </c>
      <c r="F27" s="237">
        <v>3</v>
      </c>
      <c r="G27" s="236">
        <f>E27*F27</f>
        <v>6</v>
      </c>
      <c r="H27" s="63"/>
      <c r="I27" s="453"/>
      <c r="J27" s="191"/>
      <c r="K27" s="8"/>
      <c r="L27" s="9"/>
      <c r="M27" s="9"/>
    </row>
    <row r="28" spans="2:13" ht="180" customHeight="1" thickBot="1">
      <c r="B28" s="349"/>
      <c r="C28" s="250" t="s">
        <v>92</v>
      </c>
      <c r="D28" s="251" t="s">
        <v>93</v>
      </c>
      <c r="E28" s="236">
        <f>IF(D28="less than 25%",3,IF(D28="25-50%",2,IF(D28="51-75%",1,IF(D28="Greater than 75%",0))))</f>
        <v>2</v>
      </c>
      <c r="F28" s="237">
        <v>-5</v>
      </c>
      <c r="G28" s="236">
        <f>E28*F28</f>
        <v>-10</v>
      </c>
      <c r="H28" s="63" t="s">
        <v>94</v>
      </c>
      <c r="I28" s="453"/>
      <c r="J28" s="189"/>
      <c r="K28" s="8"/>
      <c r="L28" s="9"/>
      <c r="M28" s="9"/>
    </row>
    <row r="29" spans="2:13" ht="29.25" customHeight="1" thickBot="1">
      <c r="B29" s="148"/>
      <c r="I29" s="452"/>
      <c r="J29" s="9"/>
      <c r="K29" s="9"/>
      <c r="L29" s="9"/>
      <c r="M29" s="9"/>
    </row>
    <row r="30" spans="2:13" ht="44.25" customHeight="1" thickBot="1">
      <c r="B30" s="336" t="s">
        <v>95</v>
      </c>
      <c r="C30" s="337"/>
      <c r="D30" s="17">
        <f>IF(E30&gt;=0,SUM(G10:G28),IF(E30&lt;=0,0))</f>
        <v>11</v>
      </c>
      <c r="E30" s="10">
        <f>SUM(G10:G28)</f>
        <v>11</v>
      </c>
      <c r="F30" s="64"/>
      <c r="G30" s="64"/>
      <c r="H30" s="9" t="s">
        <v>96</v>
      </c>
      <c r="I30" s="452"/>
      <c r="J30" s="9"/>
      <c r="K30" s="9"/>
      <c r="L30" s="9"/>
      <c r="M30" s="9"/>
    </row>
    <row r="34" spans="2:18" ht="19.350000000000001" customHeight="1">
      <c r="B34" s="324"/>
      <c r="C34" s="324"/>
      <c r="D34" s="324"/>
      <c r="E34" s="324"/>
      <c r="F34" s="324"/>
      <c r="G34" s="324"/>
      <c r="H34" s="324"/>
      <c r="I34" s="451"/>
    </row>
    <row r="35" spans="2:18" ht="21" customHeight="1">
      <c r="B35" s="51"/>
      <c r="C35" s="51"/>
      <c r="D35" s="51"/>
      <c r="E35" s="51"/>
      <c r="F35" s="51"/>
      <c r="G35" s="51"/>
      <c r="H35" s="51"/>
      <c r="I35" s="51"/>
      <c r="J35" s="51"/>
      <c r="K35" s="51"/>
      <c r="L35" s="51"/>
      <c r="M35" s="51"/>
      <c r="N35" s="51"/>
      <c r="O35" s="51"/>
      <c r="P35" s="51"/>
      <c r="Q35" s="51"/>
      <c r="R35" s="51"/>
    </row>
    <row r="36" spans="2:18" ht="14.45" customHeight="1">
      <c r="B36" s="329" t="s">
        <v>97</v>
      </c>
      <c r="C36" s="329"/>
      <c r="D36" s="287"/>
      <c r="E36" s="287"/>
      <c r="F36" s="287"/>
      <c r="G36" s="287"/>
      <c r="H36" s="287"/>
      <c r="I36" s="287"/>
      <c r="J36" s="287"/>
      <c r="K36" s="287"/>
      <c r="L36" s="287"/>
      <c r="M36" s="287"/>
      <c r="N36" s="287"/>
      <c r="O36" s="287"/>
    </row>
    <row r="37" spans="2:18" ht="18.600000000000001">
      <c r="B37" s="455" t="s">
        <v>26</v>
      </c>
      <c r="C37" s="455"/>
      <c r="I37" s="5"/>
    </row>
  </sheetData>
  <mergeCells count="12">
    <mergeCell ref="B36:C36"/>
    <mergeCell ref="B37:C37"/>
    <mergeCell ref="B34:H34"/>
    <mergeCell ref="B4:D5"/>
    <mergeCell ref="B2:D2"/>
    <mergeCell ref="B30:C30"/>
    <mergeCell ref="B7:D7"/>
    <mergeCell ref="B8:H8"/>
    <mergeCell ref="B10:B15"/>
    <mergeCell ref="B16:B18"/>
    <mergeCell ref="B25:B28"/>
    <mergeCell ref="B19:B24"/>
  </mergeCells>
  <phoneticPr fontId="104" type="noConversion"/>
  <hyperlinks>
    <hyperlink ref="B36" r:id="rId1" display="https://creativecommons.org/licenses/by-nc-sa/3.0/igo" xr:uid="{1D9A62C8-31B8-4BC2-AC04-F2E1E6587ABB}"/>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481A5C9F-C10B-464C-9B55-60100E25B1A5}">
          <x14:formula1>
            <xm:f>'Back end 2'!$D$29:$D$40</xm:f>
          </x14:formula1>
          <xm:sqref>D18</xm:sqref>
        </x14:dataValidation>
        <x14:dataValidation type="list" allowBlank="1" showInputMessage="1" showErrorMessage="1" xr:uid="{63D1DF1B-663A-1B41-AB04-EE3F8B2C8697}">
          <x14:formula1>
            <xm:f>'Back end 2'!$A$10:$A$13</xm:f>
          </x14:formula1>
          <xm:sqref>D13:D14 D25:D26</xm:sqref>
        </x14:dataValidation>
        <x14:dataValidation type="list" allowBlank="1" showInputMessage="1" showErrorMessage="1" xr:uid="{3A101596-2B84-5E4A-9A99-6B60809B19D7}">
          <x14:formula1>
            <xm:f>'Back end 2'!$A$25:$A$28</xm:f>
          </x14:formula1>
          <xm:sqref>D28</xm:sqref>
        </x14:dataValidation>
        <x14:dataValidation type="list" allowBlank="1" showInputMessage="1" showErrorMessage="1" xr:uid="{E8DA725D-B63A-0B43-9A9E-4EF4AF2B7D85}">
          <x14:formula1>
            <xm:f>'Back end 2'!$A$33:$A$35</xm:f>
          </x14:formula1>
          <xm:sqref>D24</xm:sqref>
        </x14:dataValidation>
        <x14:dataValidation type="list" allowBlank="1" showInputMessage="1" showErrorMessage="1" xr:uid="{994249DD-55D1-4572-899D-C17FF03C7AA5}">
          <x14:formula1>
            <xm:f>'Back end 2'!$A$38:$A$44</xm:f>
          </x14:formula1>
          <xm:sqref>D10</xm:sqref>
        </x14:dataValidation>
        <x14:dataValidation type="list" allowBlank="1" showInputMessage="1" showErrorMessage="1" xr:uid="{17E332D7-61E0-0345-AF65-4DC9898A1681}">
          <x14:formula1>
            <xm:f>'Back end 2'!$A$47:$A$53</xm:f>
          </x14:formula1>
          <xm:sqref>D19 D24</xm:sqref>
        </x14:dataValidation>
        <x14:dataValidation type="list" allowBlank="1" showInputMessage="1" showErrorMessage="1" xr:uid="{6E28FE22-D9AB-2347-946F-0C80C1089BEA}">
          <x14:formula1>
            <xm:f>'Back end 2'!$D$30:$D$40</xm:f>
          </x14:formula1>
          <xm:sqref>D22 D24</xm:sqref>
        </x14:dataValidation>
        <x14:dataValidation type="list" allowBlank="1" showInputMessage="1" showErrorMessage="1" xr:uid="{68CE9B24-B4BC-1D4A-A757-45828FF807AB}">
          <x14:formula1>
            <xm:f>'Back end 2'!$D$10:$D$12</xm:f>
          </x14:formula1>
          <xm:sqref>D16</xm:sqref>
        </x14:dataValidation>
        <x14:dataValidation type="list" allowBlank="1" showInputMessage="1" showErrorMessage="1" xr:uid="{F3025C35-CA74-7848-84FD-55EFF1723348}">
          <x14:formula1>
            <xm:f>'Back end 2'!$A$47:$A$54</xm:f>
          </x14:formula1>
          <xm:sqref>D20</xm:sqref>
        </x14:dataValidation>
        <x14:dataValidation type="list" allowBlank="1" showInputMessage="1" showErrorMessage="1" xr:uid="{4AABB11C-98F5-8F4D-B361-081C198CA2E9}">
          <x14:formula1>
            <xm:f>'Back end 2'!$D$30:$D$41</xm:f>
          </x14:formula1>
          <xm:sqref>D23</xm:sqref>
        </x14:dataValidation>
        <x14:dataValidation type="list" allowBlank="1" showInputMessage="1" showErrorMessage="1" xr:uid="{3FAE67C4-5FE6-C942-A693-FD52A7BD4015}">
          <x14:formula1>
            <xm:f>'Back end 2'!$A$15:$A$17</xm:f>
          </x14:formula1>
          <xm:sqref>D11:D12 D15 D21</xm:sqref>
        </x14:dataValidation>
        <x14:dataValidation type="list" allowBlank="1" showInputMessage="1" showErrorMessage="1" xr:uid="{5F309619-DC0F-2A47-A991-0C918AE9FF06}">
          <x14:formula1>
            <xm:f>'Back end 2'!$F$24:$F$27</xm:f>
          </x14:formula1>
          <xm:sqref>D27</xm:sqref>
        </x14:dataValidation>
        <x14:dataValidation type="list" allowBlank="1" showInputMessage="1" showErrorMessage="1" xr:uid="{67600A82-F408-2D41-ABB1-66C7C5005DDB}">
          <x14:formula1>
            <xm:f>'Back end 2'!$G$11:$G$15</xm:f>
          </x14:formula1>
          <xm:sqref>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09"/>
  <sheetViews>
    <sheetView showWhiteSpace="0" topLeftCell="A91" zoomScale="90" zoomScaleNormal="90" zoomScalePageLayoutView="75" workbookViewId="0">
      <selection activeCell="B2" sqref="B2:E2"/>
    </sheetView>
  </sheetViews>
  <sheetFormatPr defaultColWidth="9.28515625" defaultRowHeight="15.6"/>
  <cols>
    <col min="1" max="1" width="9.28515625" style="7"/>
    <col min="2" max="2" width="17.7109375" style="7" customWidth="1"/>
    <col min="3" max="3" width="18.28515625" style="12" customWidth="1"/>
    <col min="4" max="4" width="88.42578125" style="7" bestFit="1" customWidth="1"/>
    <col min="5" max="5" width="15.7109375" style="7" bestFit="1" customWidth="1"/>
    <col min="6" max="6" width="8.28515625" style="13" hidden="1" customWidth="1"/>
    <col min="7" max="7" width="10.28515625" style="13" hidden="1" customWidth="1"/>
    <col min="8" max="8" width="5.7109375" style="13" hidden="1" customWidth="1"/>
    <col min="9" max="9" width="73" style="7" customWidth="1"/>
    <col min="10" max="10" width="28.42578125" style="7" hidden="1" customWidth="1"/>
    <col min="11" max="11" width="43.42578125" style="7" customWidth="1"/>
    <col min="12" max="16384" width="9.28515625" style="7"/>
  </cols>
  <sheetData>
    <row r="1" spans="1:20" ht="43.35" customHeight="1"/>
    <row r="2" spans="1:20" ht="36" customHeight="1">
      <c r="B2" s="317" t="s">
        <v>98</v>
      </c>
      <c r="C2" s="317"/>
      <c r="D2" s="317"/>
      <c r="E2" s="317"/>
      <c r="F2" s="32"/>
      <c r="G2" s="32"/>
      <c r="H2" s="32"/>
      <c r="I2" s="32"/>
    </row>
    <row r="3" spans="1:20" ht="15" thickBot="1">
      <c r="C3" s="7"/>
      <c r="F3" s="7"/>
      <c r="G3" s="7"/>
      <c r="H3" s="7"/>
    </row>
    <row r="4" spans="1:20" s="35" customFormat="1" ht="95.25" customHeight="1">
      <c r="B4" s="374" t="s">
        <v>99</v>
      </c>
      <c r="C4" s="375"/>
      <c r="D4" s="375"/>
      <c r="E4" s="376"/>
      <c r="F4" s="34"/>
      <c r="G4" s="34"/>
      <c r="H4" s="34"/>
      <c r="I4" s="34"/>
      <c r="J4" s="165"/>
    </row>
    <row r="5" spans="1:20" s="35" customFormat="1" ht="127.5" customHeight="1" thickBot="1">
      <c r="A5" s="34"/>
      <c r="B5" s="377"/>
      <c r="C5" s="378"/>
      <c r="D5" s="378"/>
      <c r="E5" s="379"/>
      <c r="F5" s="34"/>
      <c r="G5" s="34"/>
      <c r="H5" s="34"/>
      <c r="I5" s="34"/>
    </row>
    <row r="6" spans="1:20" s="35" customFormat="1" ht="11.1" customHeight="1" thickBot="1">
      <c r="A6" s="34"/>
      <c r="B6" s="259"/>
      <c r="C6" s="259"/>
      <c r="D6" s="259"/>
      <c r="E6" s="259"/>
      <c r="F6" s="34"/>
      <c r="G6" s="34"/>
      <c r="H6" s="34"/>
      <c r="I6" s="34"/>
    </row>
    <row r="7" spans="1:20" ht="91.5" customHeight="1" thickBot="1">
      <c r="A7" s="33"/>
      <c r="B7" s="380" t="s">
        <v>100</v>
      </c>
      <c r="C7" s="381"/>
      <c r="D7" s="381"/>
      <c r="E7" s="382"/>
      <c r="F7" s="33"/>
      <c r="G7" s="33"/>
      <c r="H7" s="33"/>
      <c r="I7" s="33"/>
    </row>
    <row r="8" spans="1:20" ht="15" customHeight="1" thickBot="1">
      <c r="A8" s="33"/>
      <c r="B8" s="260"/>
      <c r="C8" s="261"/>
      <c r="D8" s="261"/>
      <c r="E8" s="262"/>
      <c r="F8" s="33"/>
      <c r="G8" s="33"/>
      <c r="H8" s="33"/>
      <c r="I8" s="33"/>
    </row>
    <row r="9" spans="1:20" s="5" customFormat="1" ht="46.5" thickBot="1">
      <c r="C9" s="353" t="s">
        <v>101</v>
      </c>
      <c r="D9" s="353"/>
      <c r="E9" s="353"/>
      <c r="G9" s="6"/>
      <c r="H9" s="6"/>
      <c r="I9" s="6"/>
      <c r="K9" s="6"/>
      <c r="L9" s="7"/>
    </row>
    <row r="10" spans="1:20" ht="57.6" thickBot="1">
      <c r="B10" s="116" t="s">
        <v>40</v>
      </c>
      <c r="C10" s="116" t="s">
        <v>102</v>
      </c>
      <c r="D10" s="149" t="s">
        <v>103</v>
      </c>
      <c r="E10" s="167" t="s">
        <v>42</v>
      </c>
      <c r="F10" s="137" t="s">
        <v>104</v>
      </c>
      <c r="G10" s="59" t="s">
        <v>44</v>
      </c>
      <c r="H10" s="138" t="s">
        <v>105</v>
      </c>
      <c r="I10" s="122" t="s">
        <v>46</v>
      </c>
      <c r="J10" s="453"/>
      <c r="K10" s="454"/>
    </row>
    <row r="11" spans="1:20" ht="144" customHeight="1">
      <c r="B11" s="371" t="s">
        <v>47</v>
      </c>
      <c r="C11" s="359" t="s">
        <v>106</v>
      </c>
      <c r="D11" s="456" t="s">
        <v>107</v>
      </c>
      <c r="E11" s="150"/>
      <c r="F11" s="139" t="b">
        <f t="shared" ref="F11:F51" si="0">IF(E11="Yes",2,IF(E11="No",0,IF(E11="Not Applicable",2,IF(E11="Info Unavailable",1))))</f>
        <v>0</v>
      </c>
      <c r="G11" s="3">
        <v>1</v>
      </c>
      <c r="H11" s="140">
        <f t="shared" ref="H11:H13" si="1">F11*G11</f>
        <v>0</v>
      </c>
      <c r="I11" s="263" t="s">
        <v>108</v>
      </c>
    </row>
    <row r="12" spans="1:20" s="183" customFormat="1" ht="73.349999999999994" customHeight="1">
      <c r="B12" s="372"/>
      <c r="C12" s="357"/>
      <c r="D12" s="457" t="s">
        <v>109</v>
      </c>
      <c r="E12" s="153"/>
      <c r="F12" s="184" t="b">
        <f t="shared" si="0"/>
        <v>0</v>
      </c>
      <c r="G12" s="117">
        <v>1</v>
      </c>
      <c r="H12" s="145">
        <f t="shared" si="1"/>
        <v>0</v>
      </c>
      <c r="I12" s="176" t="s">
        <v>110</v>
      </c>
      <c r="J12" s="185"/>
      <c r="K12" s="186"/>
    </row>
    <row r="13" spans="1:20" ht="50.25" customHeight="1">
      <c r="B13" s="372"/>
      <c r="C13" s="357"/>
      <c r="D13" s="457" t="s">
        <v>111</v>
      </c>
      <c r="E13" s="151"/>
      <c r="F13" s="141" t="b">
        <f t="shared" si="0"/>
        <v>0</v>
      </c>
      <c r="G13" s="1">
        <v>1</v>
      </c>
      <c r="H13" s="142">
        <f t="shared" si="1"/>
        <v>0</v>
      </c>
      <c r="I13" s="176" t="s">
        <v>112</v>
      </c>
      <c r="J13" s="60"/>
      <c r="K13" s="268"/>
      <c r="P13" s="113"/>
      <c r="Q13" s="113"/>
      <c r="R13" s="113"/>
      <c r="S13" s="113"/>
      <c r="T13" s="115"/>
    </row>
    <row r="14" spans="1:20" ht="88.5" customHeight="1">
      <c r="B14" s="372"/>
      <c r="C14" s="357"/>
      <c r="D14" s="457" t="s">
        <v>113</v>
      </c>
      <c r="E14" s="151"/>
      <c r="F14" s="141" t="b">
        <f t="shared" ref="F14:F20" si="2">IF(E14="Yes",2,IF(E14="No",0,IF(E14="Not Applicable",2,IF(E14="Info Unavailable",1))))</f>
        <v>0</v>
      </c>
      <c r="G14" s="1">
        <v>1</v>
      </c>
      <c r="H14" s="142">
        <f t="shared" ref="H14:H20" si="3">F14*G14</f>
        <v>0</v>
      </c>
      <c r="I14" s="175" t="s">
        <v>114</v>
      </c>
      <c r="J14" s="60"/>
      <c r="P14" s="113"/>
      <c r="Q14" s="113"/>
      <c r="R14" s="113"/>
      <c r="S14" s="113"/>
      <c r="T14" s="115"/>
    </row>
    <row r="15" spans="1:20" ht="57.95">
      <c r="B15" s="372"/>
      <c r="C15" s="357"/>
      <c r="D15" s="457" t="s">
        <v>115</v>
      </c>
      <c r="E15" s="151"/>
      <c r="F15" s="141" t="b">
        <f t="shared" si="2"/>
        <v>0</v>
      </c>
      <c r="G15" s="1">
        <v>1</v>
      </c>
      <c r="H15" s="142">
        <f t="shared" si="3"/>
        <v>0</v>
      </c>
      <c r="I15" s="175" t="s">
        <v>116</v>
      </c>
      <c r="J15" s="60"/>
      <c r="P15" s="113"/>
      <c r="Q15" s="113"/>
      <c r="R15" s="113"/>
      <c r="S15" s="113"/>
      <c r="T15" s="115"/>
    </row>
    <row r="16" spans="1:20" ht="43.5">
      <c r="B16" s="372"/>
      <c r="C16" s="358"/>
      <c r="D16" s="458" t="s">
        <v>117</v>
      </c>
      <c r="E16" s="157"/>
      <c r="F16" s="158" t="b">
        <f t="shared" si="2"/>
        <v>0</v>
      </c>
      <c r="G16" s="44">
        <v>1</v>
      </c>
      <c r="H16" s="159">
        <f t="shared" si="3"/>
        <v>0</v>
      </c>
      <c r="I16" s="160"/>
      <c r="J16" s="60"/>
      <c r="P16" s="113"/>
      <c r="Q16" s="113"/>
      <c r="R16" s="113"/>
      <c r="S16" s="113"/>
      <c r="T16" s="115"/>
    </row>
    <row r="17" spans="2:20" ht="65.099999999999994">
      <c r="B17" s="372"/>
      <c r="C17" s="356" t="s">
        <v>118</v>
      </c>
      <c r="D17" s="459" t="s">
        <v>119</v>
      </c>
      <c r="E17" s="154"/>
      <c r="F17" s="146" t="b">
        <f t="shared" si="2"/>
        <v>0</v>
      </c>
      <c r="G17" s="4">
        <v>3</v>
      </c>
      <c r="H17" s="147">
        <f t="shared" si="3"/>
        <v>0</v>
      </c>
      <c r="I17" s="264" t="s">
        <v>120</v>
      </c>
      <c r="J17" s="60"/>
      <c r="P17" s="113"/>
      <c r="Q17" s="113"/>
      <c r="R17" s="113"/>
      <c r="S17" s="113"/>
      <c r="T17" s="115"/>
    </row>
    <row r="18" spans="2:20" s="196" customFormat="1" ht="262.35000000000002" customHeight="1">
      <c r="B18" s="372"/>
      <c r="C18" s="357"/>
      <c r="D18" s="119" t="s">
        <v>121</v>
      </c>
      <c r="E18" s="197"/>
      <c r="F18" s="198" t="b">
        <f t="shared" si="2"/>
        <v>0</v>
      </c>
      <c r="G18" s="199">
        <v>2</v>
      </c>
      <c r="H18" s="202">
        <f t="shared" si="3"/>
        <v>0</v>
      </c>
      <c r="I18" s="203" t="s">
        <v>122</v>
      </c>
      <c r="J18" s="200"/>
      <c r="P18" s="201"/>
      <c r="Q18" s="201"/>
      <c r="R18" s="201"/>
      <c r="S18" s="201"/>
      <c r="T18" s="195"/>
    </row>
    <row r="19" spans="2:20" ht="57.95">
      <c r="B19" s="372"/>
      <c r="C19" s="357"/>
      <c r="D19" s="119" t="s">
        <v>123</v>
      </c>
      <c r="E19" s="151"/>
      <c r="F19" s="141" t="b">
        <f t="shared" si="2"/>
        <v>0</v>
      </c>
      <c r="G19" s="1">
        <v>1</v>
      </c>
      <c r="H19" s="142">
        <f t="shared" si="3"/>
        <v>0</v>
      </c>
      <c r="I19" s="265" t="s">
        <v>124</v>
      </c>
      <c r="J19" s="60"/>
      <c r="P19" s="113"/>
      <c r="Q19" s="113"/>
      <c r="R19" s="113"/>
      <c r="S19" s="113"/>
      <c r="T19" s="115"/>
    </row>
    <row r="20" spans="2:20" ht="44.1" thickBot="1">
      <c r="B20" s="373"/>
      <c r="C20" s="360"/>
      <c r="D20" s="460" t="s">
        <v>125</v>
      </c>
      <c r="E20" s="168"/>
      <c r="F20" s="143" t="b">
        <f t="shared" si="2"/>
        <v>0</v>
      </c>
      <c r="G20" s="2">
        <v>1</v>
      </c>
      <c r="H20" s="144">
        <f t="shared" si="3"/>
        <v>0</v>
      </c>
      <c r="I20" s="269" t="s">
        <v>126</v>
      </c>
      <c r="J20" s="60"/>
      <c r="P20" s="113"/>
      <c r="Q20" s="113"/>
      <c r="R20" s="113"/>
      <c r="S20" s="113"/>
      <c r="T20" s="115"/>
    </row>
    <row r="21" spans="2:20" ht="62.25" customHeight="1">
      <c r="B21" s="383" t="s">
        <v>127</v>
      </c>
      <c r="C21" s="359" t="s">
        <v>128</v>
      </c>
      <c r="D21" s="194" t="s">
        <v>129</v>
      </c>
      <c r="E21" s="150"/>
      <c r="F21" s="139" t="b">
        <f t="shared" si="0"/>
        <v>0</v>
      </c>
      <c r="G21" s="3">
        <v>1</v>
      </c>
      <c r="H21" s="140">
        <f t="shared" ref="H21:H39" si="4">F21*G21</f>
        <v>0</v>
      </c>
      <c r="I21" s="124"/>
      <c r="J21" s="60"/>
      <c r="K21" s="35"/>
      <c r="O21" s="114"/>
      <c r="P21" s="113"/>
      <c r="Q21" s="113"/>
      <c r="R21" s="113"/>
      <c r="S21" s="113"/>
      <c r="T21" s="115"/>
    </row>
    <row r="22" spans="2:20" ht="69" customHeight="1">
      <c r="B22" s="384"/>
      <c r="C22" s="357"/>
      <c r="D22" s="457" t="s">
        <v>130</v>
      </c>
      <c r="E22" s="151"/>
      <c r="F22" s="141" t="b">
        <f t="shared" si="0"/>
        <v>0</v>
      </c>
      <c r="G22" s="1">
        <v>1</v>
      </c>
      <c r="H22" s="142">
        <f t="shared" si="4"/>
        <v>0</v>
      </c>
      <c r="I22" s="175" t="s">
        <v>131</v>
      </c>
      <c r="J22" s="60"/>
      <c r="O22" s="114"/>
      <c r="P22" s="113"/>
      <c r="Q22" s="113"/>
      <c r="R22" s="113"/>
      <c r="S22" s="113"/>
      <c r="T22" s="115"/>
    </row>
    <row r="23" spans="2:20" ht="48" customHeight="1">
      <c r="B23" s="384"/>
      <c r="C23" s="357"/>
      <c r="D23" s="457" t="s">
        <v>132</v>
      </c>
      <c r="E23" s="151"/>
      <c r="F23" s="141" t="b">
        <f t="shared" si="0"/>
        <v>0</v>
      </c>
      <c r="G23" s="1">
        <v>1</v>
      </c>
      <c r="H23" s="142">
        <f t="shared" si="4"/>
        <v>0</v>
      </c>
      <c r="I23" s="135" t="s">
        <v>133</v>
      </c>
      <c r="J23" s="60"/>
      <c r="K23" s="166"/>
      <c r="O23" s="114"/>
      <c r="P23" s="113"/>
      <c r="Q23" s="113"/>
      <c r="R23" s="113"/>
      <c r="S23" s="113"/>
      <c r="T23" s="115"/>
    </row>
    <row r="24" spans="2:20" ht="77.099999999999994" customHeight="1">
      <c r="B24" s="384"/>
      <c r="C24" s="357"/>
      <c r="D24" s="461" t="s">
        <v>134</v>
      </c>
      <c r="E24" s="151"/>
      <c r="F24" s="141" t="b">
        <f t="shared" si="0"/>
        <v>0</v>
      </c>
      <c r="G24" s="49">
        <v>2</v>
      </c>
      <c r="H24" s="142">
        <f t="shared" si="4"/>
        <v>0</v>
      </c>
      <c r="I24" s="123"/>
      <c r="J24" s="60"/>
      <c r="O24" s="114"/>
      <c r="P24" s="113"/>
      <c r="Q24" s="113"/>
      <c r="R24" s="113"/>
      <c r="S24" s="113"/>
      <c r="T24" s="115"/>
    </row>
    <row r="25" spans="2:20" ht="48" customHeight="1">
      <c r="B25" s="384"/>
      <c r="C25" s="357"/>
      <c r="D25" s="193" t="s">
        <v>135</v>
      </c>
      <c r="E25" s="151"/>
      <c r="F25" s="141" t="b">
        <f>IF(E25="Yes",2,IF(E25="No",0,IF(E25="Not Applicable",2,IF(E25="Info Unavailable",1))))</f>
        <v>0</v>
      </c>
      <c r="G25" s="1">
        <v>1</v>
      </c>
      <c r="H25" s="142">
        <f>F25*G25</f>
        <v>0</v>
      </c>
      <c r="I25" s="266" t="s">
        <v>136</v>
      </c>
      <c r="J25" s="60"/>
      <c r="O25" s="114"/>
      <c r="P25" s="113"/>
      <c r="Q25" s="113"/>
      <c r="R25" s="113"/>
      <c r="S25" s="113"/>
      <c r="T25" s="115"/>
    </row>
    <row r="26" spans="2:20" ht="65.099999999999994" customHeight="1">
      <c r="B26" s="384"/>
      <c r="C26" s="357"/>
      <c r="D26" s="457" t="s">
        <v>137</v>
      </c>
      <c r="E26" s="151"/>
      <c r="F26" s="141" t="b">
        <f>IF(E26="Yes",2,IF(E26="No",0,IF(E26="Not Applicable",2,IF(E26="Info Unavailable",1))))</f>
        <v>0</v>
      </c>
      <c r="G26" s="1">
        <v>2</v>
      </c>
      <c r="H26" s="142">
        <f>F26*G26</f>
        <v>0</v>
      </c>
      <c r="I26" s="156" t="s">
        <v>138</v>
      </c>
      <c r="J26" s="60"/>
      <c r="O26" s="114"/>
      <c r="P26" s="113"/>
      <c r="Q26" s="113"/>
      <c r="R26" s="113"/>
      <c r="S26" s="113"/>
      <c r="T26" s="115"/>
    </row>
    <row r="27" spans="2:20" ht="158.1" customHeight="1">
      <c r="B27" s="384"/>
      <c r="C27" s="357"/>
      <c r="D27" s="457" t="s">
        <v>139</v>
      </c>
      <c r="E27" s="151"/>
      <c r="F27" s="141" t="b">
        <f>IF(E27="Yes",2,IF(E27="No",0,IF(E27="Not Applicable",2,IF(E27="Info Unavailable",1))))</f>
        <v>0</v>
      </c>
      <c r="G27" s="1">
        <v>3</v>
      </c>
      <c r="H27" s="142">
        <f>F27*G27</f>
        <v>0</v>
      </c>
      <c r="I27" s="156" t="s">
        <v>140</v>
      </c>
      <c r="J27" s="60"/>
      <c r="O27" s="114"/>
      <c r="P27" s="113"/>
      <c r="Q27" s="113"/>
      <c r="R27" s="113"/>
      <c r="S27" s="113"/>
      <c r="T27" s="115"/>
    </row>
    <row r="28" spans="2:20" ht="49.5" customHeight="1">
      <c r="B28" s="384"/>
      <c r="C28" s="357"/>
      <c r="D28" s="457" t="s">
        <v>141</v>
      </c>
      <c r="E28" s="151"/>
      <c r="F28" s="141" t="b">
        <f>IF(E28="Yes",2,IF(E28="No",0,IF(E28="Not Applicable",2,IF(E28="Info Unavailable",1))))</f>
        <v>0</v>
      </c>
      <c r="G28" s="1">
        <v>1</v>
      </c>
      <c r="H28" s="142">
        <f>F28*G28</f>
        <v>0</v>
      </c>
      <c r="I28" s="126" t="s">
        <v>142</v>
      </c>
      <c r="J28" s="60"/>
      <c r="O28" s="114"/>
      <c r="P28" s="113"/>
      <c r="Q28" s="113"/>
      <c r="R28" s="113"/>
      <c r="S28" s="113"/>
      <c r="T28" s="115"/>
    </row>
    <row r="29" spans="2:20" ht="74.25" customHeight="1">
      <c r="B29" s="384"/>
      <c r="C29" s="357"/>
      <c r="D29" s="193" t="s">
        <v>143</v>
      </c>
      <c r="E29" s="151"/>
      <c r="F29" s="141" t="b">
        <f>IF(E29="Yes",2,IF(E29="No",0,IF(E29="Not Applicable",2,IF(E29="Info Unavailable",1))))</f>
        <v>0</v>
      </c>
      <c r="G29" s="1">
        <v>1</v>
      </c>
      <c r="H29" s="142">
        <f>F29*G29</f>
        <v>0</v>
      </c>
      <c r="I29" s="175" t="s">
        <v>144</v>
      </c>
      <c r="J29" s="60"/>
      <c r="O29" s="114"/>
      <c r="P29" s="113"/>
      <c r="Q29" s="113"/>
      <c r="R29" s="113"/>
      <c r="S29" s="113"/>
      <c r="T29" s="115"/>
    </row>
    <row r="30" spans="2:20" ht="57.95">
      <c r="B30" s="384"/>
      <c r="C30" s="356" t="s">
        <v>145</v>
      </c>
      <c r="D30" s="462" t="s">
        <v>146</v>
      </c>
      <c r="E30" s="151"/>
      <c r="F30" s="141" t="b">
        <f t="shared" si="0"/>
        <v>0</v>
      </c>
      <c r="G30" s="49">
        <v>2</v>
      </c>
      <c r="H30" s="142">
        <f t="shared" si="4"/>
        <v>0</v>
      </c>
      <c r="I30" s="176" t="s">
        <v>147</v>
      </c>
      <c r="J30" s="60"/>
      <c r="K30" s="166"/>
      <c r="O30" s="114"/>
      <c r="P30" s="113"/>
      <c r="Q30" s="113"/>
      <c r="R30" s="113"/>
      <c r="S30" s="113"/>
      <c r="T30" s="115"/>
    </row>
    <row r="31" spans="2:20" ht="90.95">
      <c r="B31" s="384"/>
      <c r="C31" s="357"/>
      <c r="D31" s="461" t="s">
        <v>148</v>
      </c>
      <c r="E31" s="151"/>
      <c r="F31" s="141" t="b">
        <f>IF(E31="Yes",2,IF(E31="No",0,IF(E31="Not Applicable",2,IF(E31="Info Unavailable",1))))</f>
        <v>0</v>
      </c>
      <c r="G31" s="1">
        <v>2</v>
      </c>
      <c r="H31" s="142">
        <f>F31*G31</f>
        <v>0</v>
      </c>
      <c r="I31" s="266" t="s">
        <v>149</v>
      </c>
      <c r="J31" s="60"/>
      <c r="O31" s="114"/>
      <c r="P31" s="113"/>
      <c r="Q31" s="113"/>
      <c r="R31" s="113"/>
      <c r="S31" s="113"/>
      <c r="T31" s="115"/>
    </row>
    <row r="32" spans="2:20" ht="43.5">
      <c r="B32" s="384"/>
      <c r="C32" s="357"/>
      <c r="D32" s="462" t="s">
        <v>150</v>
      </c>
      <c r="E32" s="151"/>
      <c r="F32" s="141" t="b">
        <f t="shared" si="0"/>
        <v>0</v>
      </c>
      <c r="G32" s="1">
        <v>1</v>
      </c>
      <c r="H32" s="142">
        <f t="shared" si="4"/>
        <v>0</v>
      </c>
      <c r="I32" s="123"/>
      <c r="J32" s="60"/>
      <c r="O32" s="114"/>
      <c r="P32" s="113"/>
      <c r="Q32" s="113"/>
      <c r="R32" s="113"/>
      <c r="S32" s="113"/>
      <c r="T32" s="115"/>
    </row>
    <row r="33" spans="2:20" ht="78">
      <c r="B33" s="384"/>
      <c r="C33" s="357"/>
      <c r="D33" s="461" t="s">
        <v>151</v>
      </c>
      <c r="E33" s="151"/>
      <c r="F33" s="141" t="b">
        <f t="shared" si="0"/>
        <v>0</v>
      </c>
      <c r="G33" s="1">
        <v>2</v>
      </c>
      <c r="H33" s="142">
        <f t="shared" si="4"/>
        <v>0</v>
      </c>
      <c r="I33" s="252" t="s">
        <v>152</v>
      </c>
      <c r="J33" s="60"/>
      <c r="O33" s="114"/>
      <c r="P33" s="113"/>
      <c r="Q33" s="113"/>
      <c r="R33" s="113"/>
      <c r="S33" s="113"/>
      <c r="T33" s="115"/>
    </row>
    <row r="34" spans="2:20" ht="78.599999999999994" customHeight="1">
      <c r="B34" s="384"/>
      <c r="C34" s="357"/>
      <c r="D34" s="462" t="s">
        <v>153</v>
      </c>
      <c r="E34" s="151"/>
      <c r="F34" s="141" t="b">
        <f t="shared" si="0"/>
        <v>0</v>
      </c>
      <c r="G34" s="1">
        <v>3</v>
      </c>
      <c r="H34" s="142">
        <f t="shared" si="4"/>
        <v>0</v>
      </c>
      <c r="I34" s="125"/>
      <c r="J34" s="60"/>
      <c r="O34" s="114"/>
      <c r="P34" s="113"/>
      <c r="Q34" s="113"/>
      <c r="R34" s="113"/>
      <c r="S34" s="113"/>
      <c r="T34" s="115"/>
    </row>
    <row r="35" spans="2:20" ht="43.5">
      <c r="B35" s="384"/>
      <c r="C35" s="358"/>
      <c r="D35" s="462" t="s">
        <v>154</v>
      </c>
      <c r="E35" s="151"/>
      <c r="F35" s="141" t="b">
        <f t="shared" si="0"/>
        <v>0</v>
      </c>
      <c r="G35" s="1">
        <v>1</v>
      </c>
      <c r="H35" s="142">
        <f t="shared" si="4"/>
        <v>0</v>
      </c>
      <c r="I35" s="123"/>
      <c r="J35" s="60"/>
      <c r="O35" s="114"/>
      <c r="P35" s="113"/>
      <c r="Q35" s="113"/>
      <c r="R35" s="113"/>
      <c r="S35" s="113"/>
      <c r="T35" s="115"/>
    </row>
    <row r="36" spans="2:20" ht="65.099999999999994">
      <c r="B36" s="384"/>
      <c r="C36" s="356" t="s">
        <v>155</v>
      </c>
      <c r="D36" s="457" t="s">
        <v>156</v>
      </c>
      <c r="E36" s="151"/>
      <c r="F36" s="141" t="b">
        <f t="shared" si="0"/>
        <v>0</v>
      </c>
      <c r="G36" s="44">
        <v>3</v>
      </c>
      <c r="H36" s="142">
        <f t="shared" si="4"/>
        <v>0</v>
      </c>
      <c r="I36" s="252" t="s">
        <v>157</v>
      </c>
      <c r="J36" s="60"/>
      <c r="O36" s="114"/>
      <c r="P36" s="113"/>
      <c r="Q36" s="113"/>
      <c r="R36" s="113"/>
      <c r="S36" s="113"/>
      <c r="T36" s="115"/>
    </row>
    <row r="37" spans="2:20" ht="90.95">
      <c r="B37" s="384"/>
      <c r="C37" s="357"/>
      <c r="D37" s="457" t="s">
        <v>158</v>
      </c>
      <c r="E37" s="151"/>
      <c r="F37" s="141" t="b">
        <f t="shared" si="0"/>
        <v>0</v>
      </c>
      <c r="G37" s="44">
        <v>2</v>
      </c>
      <c r="H37" s="142">
        <f t="shared" si="4"/>
        <v>0</v>
      </c>
      <c r="I37" s="252" t="s">
        <v>159</v>
      </c>
      <c r="J37" s="60"/>
      <c r="O37" s="114"/>
      <c r="P37" s="113"/>
      <c r="Q37" s="113"/>
      <c r="R37" s="113"/>
      <c r="S37" s="113"/>
      <c r="T37" s="115"/>
    </row>
    <row r="38" spans="2:20" ht="91.5">
      <c r="B38" s="384"/>
      <c r="C38" s="357"/>
      <c r="D38" s="457" t="s">
        <v>160</v>
      </c>
      <c r="E38" s="151"/>
      <c r="F38" s="141" t="b">
        <f t="shared" si="0"/>
        <v>0</v>
      </c>
      <c r="G38" s="44">
        <v>2</v>
      </c>
      <c r="H38" s="142">
        <f t="shared" si="4"/>
        <v>0</v>
      </c>
      <c r="I38" s="253" t="s">
        <v>161</v>
      </c>
      <c r="J38" s="60"/>
      <c r="O38" s="114"/>
      <c r="P38" s="113"/>
      <c r="Q38" s="113"/>
      <c r="R38" s="113"/>
      <c r="S38" s="113"/>
      <c r="T38" s="115"/>
    </row>
    <row r="39" spans="2:20" ht="91.5">
      <c r="B39" s="384"/>
      <c r="C39" s="358"/>
      <c r="D39" s="457" t="s">
        <v>162</v>
      </c>
      <c r="E39" s="151"/>
      <c r="F39" s="141" t="b">
        <f t="shared" si="0"/>
        <v>0</v>
      </c>
      <c r="G39" s="44">
        <v>2</v>
      </c>
      <c r="H39" s="142">
        <f t="shared" si="4"/>
        <v>0</v>
      </c>
      <c r="I39" s="253" t="s">
        <v>161</v>
      </c>
      <c r="J39" s="60"/>
      <c r="O39" s="114"/>
      <c r="P39" s="113"/>
      <c r="Q39" s="113"/>
      <c r="R39" s="113"/>
      <c r="S39" s="113"/>
      <c r="T39" s="115"/>
    </row>
    <row r="40" spans="2:20" ht="111.6" customHeight="1">
      <c r="B40" s="384"/>
      <c r="C40" s="356" t="s">
        <v>163</v>
      </c>
      <c r="D40" s="457" t="s">
        <v>164</v>
      </c>
      <c r="E40" s="151"/>
      <c r="F40" s="141" t="b">
        <f t="shared" si="0"/>
        <v>0</v>
      </c>
      <c r="G40" s="1">
        <v>2</v>
      </c>
      <c r="H40" s="142">
        <f t="shared" ref="H40" si="5">F40*G40</f>
        <v>0</v>
      </c>
      <c r="I40" s="254" t="s">
        <v>165</v>
      </c>
      <c r="J40" s="60"/>
      <c r="O40" s="114"/>
      <c r="P40" s="113"/>
      <c r="Q40" s="113"/>
      <c r="R40" s="113"/>
      <c r="S40" s="113"/>
      <c r="T40" s="115"/>
    </row>
    <row r="41" spans="2:20" ht="73.349999999999994" customHeight="1" thickBot="1">
      <c r="B41" s="385"/>
      <c r="C41" s="360"/>
      <c r="D41" s="460" t="s">
        <v>166</v>
      </c>
      <c r="E41" s="152"/>
      <c r="F41" s="143" t="b">
        <f t="shared" si="0"/>
        <v>0</v>
      </c>
      <c r="G41" s="2">
        <v>2</v>
      </c>
      <c r="H41" s="144">
        <f>F41*G41</f>
        <v>0</v>
      </c>
      <c r="I41" s="267" t="s">
        <v>167</v>
      </c>
      <c r="J41" s="60"/>
      <c r="O41" s="114"/>
      <c r="P41" s="113"/>
      <c r="Q41" s="113"/>
      <c r="R41" s="113"/>
      <c r="S41" s="113"/>
      <c r="T41" s="115"/>
    </row>
    <row r="42" spans="2:20" ht="129" customHeight="1" thickBot="1">
      <c r="B42" s="361" t="s">
        <v>69</v>
      </c>
      <c r="C42" s="359" t="s">
        <v>168</v>
      </c>
      <c r="D42" s="456" t="s">
        <v>169</v>
      </c>
      <c r="E42" s="150"/>
      <c r="F42" s="139" t="b">
        <f t="shared" si="0"/>
        <v>0</v>
      </c>
      <c r="G42" s="3">
        <v>3</v>
      </c>
      <c r="H42" s="140">
        <f t="shared" ref="H42:H55" si="6">F42*G42</f>
        <v>0</v>
      </c>
      <c r="I42" s="270" t="s">
        <v>170</v>
      </c>
      <c r="J42" s="60"/>
      <c r="O42" s="114"/>
      <c r="P42" s="113"/>
      <c r="Q42" s="113"/>
      <c r="R42" s="113"/>
      <c r="S42" s="113"/>
      <c r="T42" s="115"/>
    </row>
    <row r="43" spans="2:20" ht="29.1">
      <c r="B43" s="362"/>
      <c r="C43" s="357"/>
      <c r="D43" s="457" t="s">
        <v>171</v>
      </c>
      <c r="E43" s="151"/>
      <c r="F43" s="141" t="b">
        <f t="shared" si="0"/>
        <v>0</v>
      </c>
      <c r="G43" s="1">
        <v>3</v>
      </c>
      <c r="H43" s="163">
        <f t="shared" si="6"/>
        <v>0</v>
      </c>
      <c r="I43" s="272"/>
      <c r="J43" s="60"/>
      <c r="O43" s="114"/>
      <c r="P43" s="113"/>
      <c r="Q43" s="113"/>
      <c r="R43" s="113"/>
      <c r="S43" s="113"/>
      <c r="T43" s="115"/>
    </row>
    <row r="44" spans="2:20" ht="43.5">
      <c r="B44" s="362"/>
      <c r="C44" s="357"/>
      <c r="D44" s="457" t="s">
        <v>172</v>
      </c>
      <c r="E44" s="151"/>
      <c r="F44" s="141" t="b">
        <f t="shared" si="0"/>
        <v>0</v>
      </c>
      <c r="G44" s="1">
        <v>2</v>
      </c>
      <c r="H44" s="163">
        <f t="shared" si="6"/>
        <v>0</v>
      </c>
      <c r="I44" s="273"/>
      <c r="J44" s="60"/>
      <c r="O44" s="114"/>
      <c r="P44" s="113"/>
      <c r="Q44" s="113"/>
      <c r="R44" s="113"/>
      <c r="S44" s="113"/>
      <c r="T44" s="115"/>
    </row>
    <row r="45" spans="2:20" ht="44.1" thickBot="1">
      <c r="B45" s="362"/>
      <c r="C45" s="357"/>
      <c r="D45" s="457" t="s">
        <v>173</v>
      </c>
      <c r="E45" s="151"/>
      <c r="F45" s="141" t="b">
        <f t="shared" si="0"/>
        <v>0</v>
      </c>
      <c r="G45" s="1">
        <v>2</v>
      </c>
      <c r="H45" s="163">
        <f t="shared" si="6"/>
        <v>0</v>
      </c>
      <c r="I45" s="274"/>
      <c r="J45" s="60"/>
      <c r="O45" s="114"/>
      <c r="P45" s="113"/>
      <c r="Q45" s="113"/>
      <c r="R45" s="113"/>
      <c r="S45" s="113"/>
      <c r="T45" s="115"/>
    </row>
    <row r="46" spans="2:20" s="35" customFormat="1" ht="64.5" customHeight="1">
      <c r="B46" s="362"/>
      <c r="C46" s="357"/>
      <c r="D46" s="457" t="s">
        <v>174</v>
      </c>
      <c r="E46" s="177"/>
      <c r="F46" s="178" t="b">
        <f t="shared" si="0"/>
        <v>0</v>
      </c>
      <c r="G46" s="179">
        <v>1</v>
      </c>
      <c r="H46" s="180">
        <f t="shared" si="6"/>
        <v>0</v>
      </c>
      <c r="I46" s="271" t="s">
        <v>175</v>
      </c>
      <c r="J46" s="181"/>
      <c r="O46" s="114"/>
      <c r="P46" s="182"/>
      <c r="Q46" s="182"/>
      <c r="R46" s="182"/>
      <c r="S46" s="182"/>
      <c r="T46" s="115"/>
    </row>
    <row r="47" spans="2:20" ht="148.5" customHeight="1">
      <c r="B47" s="362"/>
      <c r="C47" s="357"/>
      <c r="D47" s="461" t="s">
        <v>176</v>
      </c>
      <c r="E47" s="151"/>
      <c r="F47" s="141" t="b">
        <f>IF(E47="Yes",2,IF(E47="No",0,IF(E47="Not Applicable",2,IF(E47="Info Unavailable",1))))</f>
        <v>0</v>
      </c>
      <c r="G47" s="44">
        <v>2</v>
      </c>
      <c r="H47" s="142">
        <f>F47*G47</f>
        <v>0</v>
      </c>
      <c r="I47" s="255" t="s">
        <v>177</v>
      </c>
      <c r="J47" s="60"/>
      <c r="O47" s="114"/>
      <c r="P47" s="113"/>
      <c r="Q47" s="113"/>
      <c r="R47" s="113"/>
      <c r="S47" s="113"/>
      <c r="T47" s="115"/>
    </row>
    <row r="48" spans="2:20" ht="29.1">
      <c r="B48" s="362"/>
      <c r="C48" s="357"/>
      <c r="D48" s="120" t="s">
        <v>178</v>
      </c>
      <c r="E48" s="151"/>
      <c r="F48" s="141" t="b">
        <f>IF(E48="Yes",2,IF(E48="No",0,IF(E48="Not Applicable",2,IF(E48="Info Unavailable",1))))</f>
        <v>0</v>
      </c>
      <c r="G48" s="44">
        <v>2</v>
      </c>
      <c r="H48" s="142">
        <f>F48*G48</f>
        <v>0</v>
      </c>
      <c r="I48" s="131"/>
      <c r="J48" s="60"/>
      <c r="O48" s="114"/>
      <c r="P48" s="113"/>
      <c r="Q48" s="113"/>
      <c r="R48" s="113"/>
      <c r="S48" s="113"/>
      <c r="T48" s="115"/>
    </row>
    <row r="49" spans="2:20" ht="173.85" customHeight="1">
      <c r="B49" s="362"/>
      <c r="C49" s="357"/>
      <c r="D49" s="457" t="s">
        <v>179</v>
      </c>
      <c r="E49" s="153"/>
      <c r="F49" s="141" t="b">
        <f>IF(E49="Yes",2,IF(E49="No",0,IF(E49="Not Applicable",2,IF(E49="Info Unavailable",1))))</f>
        <v>0</v>
      </c>
      <c r="G49" s="117">
        <v>3</v>
      </c>
      <c r="H49" s="145">
        <f>F49*G49</f>
        <v>0</v>
      </c>
      <c r="I49" s="284" t="s">
        <v>180</v>
      </c>
      <c r="J49" s="60"/>
      <c r="O49" s="114"/>
      <c r="P49" s="113"/>
      <c r="Q49" s="113"/>
      <c r="R49" s="113"/>
      <c r="S49" s="113"/>
      <c r="T49" s="115"/>
    </row>
    <row r="50" spans="2:20" ht="175.35" customHeight="1" thickBot="1">
      <c r="B50" s="362"/>
      <c r="C50" s="358"/>
      <c r="D50" s="119" t="s">
        <v>181</v>
      </c>
      <c r="E50" s="151"/>
      <c r="F50" s="141" t="b">
        <f>IF(E50="Yes",2,IF(E50="No",0,IF(E50="Not Applicable",2,IF(E50="Info Unavailable",1))))</f>
        <v>0</v>
      </c>
      <c r="G50" s="1">
        <v>3</v>
      </c>
      <c r="H50" s="142">
        <f>F50*G50</f>
        <v>0</v>
      </c>
      <c r="I50" s="130" t="s">
        <v>182</v>
      </c>
      <c r="J50" s="60"/>
      <c r="O50" s="114"/>
      <c r="P50" s="113"/>
      <c r="Q50" s="113"/>
      <c r="R50" s="113"/>
      <c r="S50" s="113"/>
      <c r="T50" s="115"/>
    </row>
    <row r="51" spans="2:20" ht="32.25" customHeight="1" thickBot="1">
      <c r="B51" s="362"/>
      <c r="C51" s="368" t="s">
        <v>183</v>
      </c>
      <c r="D51" s="275" t="s">
        <v>184</v>
      </c>
      <c r="E51" s="151"/>
      <c r="F51" s="141" t="b">
        <f t="shared" si="0"/>
        <v>0</v>
      </c>
      <c r="G51" s="1">
        <v>3</v>
      </c>
      <c r="H51" s="142">
        <f t="shared" si="6"/>
        <v>0</v>
      </c>
      <c r="I51" s="123"/>
      <c r="J51" s="60"/>
      <c r="O51" s="114"/>
      <c r="P51" s="113"/>
      <c r="Q51" s="113"/>
      <c r="R51" s="113"/>
      <c r="S51" s="113"/>
      <c r="T51" s="115"/>
    </row>
    <row r="52" spans="2:20" ht="56.1" customHeight="1" thickBot="1">
      <c r="B52" s="362"/>
      <c r="C52" s="369"/>
      <c r="D52" s="276" t="s">
        <v>185</v>
      </c>
      <c r="E52" s="151"/>
      <c r="F52" s="141" t="b">
        <f>IF(E52="Yes",2,IF(E52="No",0,IF(E52="Not Applicable",0,IF(E52="Info Unavailable",1))))</f>
        <v>0</v>
      </c>
      <c r="G52" s="1">
        <v>1</v>
      </c>
      <c r="H52" s="142">
        <f t="shared" si="6"/>
        <v>0</v>
      </c>
      <c r="I52" s="123"/>
      <c r="J52" s="60"/>
      <c r="O52" s="114"/>
      <c r="P52" s="113"/>
      <c r="Q52" s="113"/>
      <c r="R52" s="113"/>
      <c r="S52" s="113"/>
      <c r="T52" s="115"/>
    </row>
    <row r="53" spans="2:20" ht="46.35" customHeight="1" thickBot="1">
      <c r="B53" s="362"/>
      <c r="C53" s="369"/>
      <c r="D53" s="276" t="s">
        <v>186</v>
      </c>
      <c r="E53" s="151"/>
      <c r="F53" s="141" t="b">
        <f>IF(E53="Yes",2,IF(E53="No",0,IF(E53="Not Applicable",0,IF(E53="Info Unavailable",1))))</f>
        <v>0</v>
      </c>
      <c r="G53" s="1">
        <v>2</v>
      </c>
      <c r="H53" s="142">
        <f t="shared" si="6"/>
        <v>0</v>
      </c>
      <c r="I53" s="266" t="s">
        <v>187</v>
      </c>
      <c r="J53" s="60"/>
      <c r="O53" s="114"/>
      <c r="P53" s="113"/>
      <c r="Q53" s="113"/>
      <c r="R53" s="113"/>
      <c r="S53" s="113"/>
      <c r="T53" s="115"/>
    </row>
    <row r="54" spans="2:20" ht="44.1" customHeight="1" thickBot="1">
      <c r="B54" s="362"/>
      <c r="C54" s="369"/>
      <c r="D54" s="276" t="s">
        <v>188</v>
      </c>
      <c r="E54" s="151"/>
      <c r="F54" s="141" t="b">
        <f>IF(E54="Yes",2,IF(E54="No",0,IF(E54="Not Applicable",2,IF(E54="Info Unavailable",1))))</f>
        <v>0</v>
      </c>
      <c r="G54" s="1">
        <v>3</v>
      </c>
      <c r="H54" s="142">
        <f t="shared" si="6"/>
        <v>0</v>
      </c>
      <c r="I54" s="123"/>
      <c r="J54" s="60"/>
      <c r="O54" s="114"/>
      <c r="P54" s="113"/>
      <c r="Q54" s="113"/>
      <c r="R54" s="113"/>
      <c r="S54" s="113"/>
      <c r="T54" s="115"/>
    </row>
    <row r="55" spans="2:20" s="35" customFormat="1" ht="132.6" customHeight="1" thickBot="1">
      <c r="B55" s="362"/>
      <c r="C55" s="369"/>
      <c r="D55" s="276" t="s">
        <v>189</v>
      </c>
      <c r="E55" s="177"/>
      <c r="F55" s="178" t="b">
        <f>IF(E55="Yes",2,IF(E55="No",0,IF(E55="Not Applicable",0,IF(E55="Info Unavailable",1))))</f>
        <v>0</v>
      </c>
      <c r="G55" s="179">
        <v>1</v>
      </c>
      <c r="H55" s="180">
        <f t="shared" si="6"/>
        <v>0</v>
      </c>
      <c r="I55" s="278" t="s">
        <v>190</v>
      </c>
      <c r="J55" s="181"/>
      <c r="O55" s="114"/>
      <c r="P55" s="182"/>
      <c r="Q55" s="182"/>
      <c r="R55" s="182"/>
      <c r="S55" s="182"/>
      <c r="T55" s="115"/>
    </row>
    <row r="56" spans="2:20" ht="57" customHeight="1" thickBot="1">
      <c r="B56" s="362"/>
      <c r="C56" s="370"/>
      <c r="D56" s="276" t="s">
        <v>191</v>
      </c>
      <c r="E56" s="151"/>
      <c r="F56" s="141" t="b">
        <f t="shared" ref="F56:F61" si="7">IF(E56="Yes",2,IF(E56="No",0,IF(E56="Not Applicable",2,IF(E56="Info Unavailable",1))))</f>
        <v>0</v>
      </c>
      <c r="G56" s="1">
        <v>1</v>
      </c>
      <c r="H56" s="142">
        <f t="shared" ref="H56:H61" si="8">F56*G56</f>
        <v>0</v>
      </c>
      <c r="I56" s="132"/>
      <c r="J56" s="60"/>
      <c r="O56" s="114"/>
      <c r="P56" s="113"/>
      <c r="Q56" s="113"/>
      <c r="R56" s="113"/>
      <c r="S56" s="113"/>
      <c r="T56" s="115"/>
    </row>
    <row r="57" spans="2:20" ht="234">
      <c r="B57" s="362"/>
      <c r="C57" s="356" t="s">
        <v>192</v>
      </c>
      <c r="D57" s="459" t="s">
        <v>193</v>
      </c>
      <c r="E57" s="154"/>
      <c r="F57" s="146" t="b">
        <f>IF(E57="Yes",2,IF(E57="No",0,IF(E57="Not Applicable",2,IF(E57="Info Unavailable",1))))</f>
        <v>0</v>
      </c>
      <c r="G57" s="4">
        <v>1</v>
      </c>
      <c r="H57" s="147">
        <f t="shared" si="8"/>
        <v>0</v>
      </c>
      <c r="I57" s="277" t="s">
        <v>194</v>
      </c>
      <c r="J57" s="60"/>
      <c r="O57" s="114"/>
      <c r="P57" s="113"/>
      <c r="Q57" s="113"/>
      <c r="R57" s="113"/>
      <c r="S57" s="113"/>
      <c r="T57" s="115"/>
    </row>
    <row r="58" spans="2:20" ht="66" customHeight="1">
      <c r="B58" s="362"/>
      <c r="C58" s="357"/>
      <c r="D58" s="457" t="s">
        <v>195</v>
      </c>
      <c r="E58" s="151"/>
      <c r="F58" s="141" t="b">
        <f t="shared" si="7"/>
        <v>0</v>
      </c>
      <c r="G58" s="1">
        <v>2</v>
      </c>
      <c r="H58" s="142">
        <f t="shared" si="8"/>
        <v>0</v>
      </c>
      <c r="I58" s="132"/>
      <c r="J58" s="60"/>
      <c r="O58" s="114"/>
      <c r="P58" s="113"/>
      <c r="Q58" s="113"/>
      <c r="R58" s="113"/>
      <c r="S58" s="113"/>
      <c r="T58" s="115"/>
    </row>
    <row r="59" spans="2:20" ht="390">
      <c r="B59" s="362"/>
      <c r="C59" s="357"/>
      <c r="D59" s="457" t="s">
        <v>196</v>
      </c>
      <c r="E59" s="151"/>
      <c r="F59" s="141" t="b">
        <f t="shared" si="7"/>
        <v>0</v>
      </c>
      <c r="G59" s="1">
        <v>1</v>
      </c>
      <c r="H59" s="142">
        <f t="shared" si="8"/>
        <v>0</v>
      </c>
      <c r="I59" s="126" t="s">
        <v>197</v>
      </c>
      <c r="J59" s="60"/>
      <c r="O59" s="114"/>
      <c r="P59" s="113"/>
      <c r="Q59" s="113"/>
      <c r="R59" s="113"/>
      <c r="S59" s="113"/>
      <c r="T59" s="115"/>
    </row>
    <row r="60" spans="2:20" ht="116.1">
      <c r="B60" s="362"/>
      <c r="C60" s="357"/>
      <c r="D60" s="119" t="s">
        <v>198</v>
      </c>
      <c r="E60" s="151"/>
      <c r="F60" s="141" t="b">
        <f t="shared" si="7"/>
        <v>0</v>
      </c>
      <c r="G60" s="1">
        <v>1</v>
      </c>
      <c r="H60" s="142">
        <f t="shared" si="8"/>
        <v>0</v>
      </c>
      <c r="I60" s="126"/>
      <c r="J60" s="60"/>
      <c r="O60" s="114"/>
      <c r="P60" s="113"/>
      <c r="Q60" s="113"/>
      <c r="R60" s="113"/>
      <c r="S60" s="113"/>
      <c r="T60" s="115"/>
    </row>
    <row r="61" spans="2:20" ht="57.95">
      <c r="B61" s="362"/>
      <c r="C61" s="357"/>
      <c r="D61" s="457" t="s">
        <v>199</v>
      </c>
      <c r="E61" s="151"/>
      <c r="F61" s="141" t="b">
        <f t="shared" si="7"/>
        <v>0</v>
      </c>
      <c r="G61" s="1">
        <v>1</v>
      </c>
      <c r="H61" s="142">
        <f t="shared" si="8"/>
        <v>0</v>
      </c>
      <c r="I61" s="128"/>
      <c r="J61" s="60"/>
      <c r="O61" s="114"/>
      <c r="P61" s="113"/>
      <c r="Q61" s="113"/>
      <c r="R61" s="113"/>
      <c r="S61" s="113"/>
      <c r="T61" s="115"/>
    </row>
    <row r="62" spans="2:20" ht="72.599999999999994">
      <c r="B62" s="362"/>
      <c r="C62" s="357"/>
      <c r="D62" s="457" t="s">
        <v>200</v>
      </c>
      <c r="E62" s="151"/>
      <c r="F62" s="141" t="b">
        <f t="shared" ref="F62:F66" si="9">IF(E62="Yes",2,IF(E62="No",0,IF(E62="Not Applicable",2,IF(E62="Info Unavailable",1))))</f>
        <v>0</v>
      </c>
      <c r="G62" s="1">
        <v>1</v>
      </c>
      <c r="H62" s="142">
        <f t="shared" ref="H62:H66" si="10">F62*G62</f>
        <v>0</v>
      </c>
      <c r="I62" s="126"/>
      <c r="J62" s="60"/>
      <c r="O62" s="114"/>
      <c r="P62" s="113"/>
      <c r="Q62" s="113"/>
      <c r="R62" s="113"/>
      <c r="S62" s="113"/>
      <c r="T62" s="115"/>
    </row>
    <row r="63" spans="2:20" ht="57.95">
      <c r="B63" s="362"/>
      <c r="C63" s="357"/>
      <c r="D63" s="119" t="s">
        <v>201</v>
      </c>
      <c r="E63" s="151"/>
      <c r="F63" s="141" t="b">
        <f t="shared" si="9"/>
        <v>0</v>
      </c>
      <c r="G63" s="1">
        <v>1</v>
      </c>
      <c r="H63" s="142">
        <f t="shared" si="10"/>
        <v>0</v>
      </c>
      <c r="I63" s="128"/>
      <c r="J63" s="60"/>
      <c r="O63" s="114"/>
      <c r="P63" s="113"/>
      <c r="Q63" s="113"/>
      <c r="R63" s="113"/>
      <c r="S63" s="113"/>
      <c r="T63" s="115"/>
    </row>
    <row r="64" spans="2:20" ht="57.95">
      <c r="B64" s="362"/>
      <c r="C64" s="357"/>
      <c r="D64" s="457" t="s">
        <v>202</v>
      </c>
      <c r="E64" s="151"/>
      <c r="F64" s="141" t="b">
        <f t="shared" si="9"/>
        <v>0</v>
      </c>
      <c r="G64" s="1">
        <v>1</v>
      </c>
      <c r="H64" s="142">
        <f t="shared" si="10"/>
        <v>0</v>
      </c>
      <c r="I64" s="128"/>
      <c r="J64" s="60"/>
      <c r="O64" s="114"/>
      <c r="P64" s="113"/>
      <c r="Q64" s="113"/>
      <c r="R64" s="113"/>
      <c r="S64" s="113"/>
      <c r="T64" s="115"/>
    </row>
    <row r="65" spans="2:20" ht="57.95">
      <c r="B65" s="362"/>
      <c r="C65" s="357"/>
      <c r="D65" s="121" t="s">
        <v>203</v>
      </c>
      <c r="E65" s="151"/>
      <c r="F65" s="141" t="b">
        <f t="shared" si="9"/>
        <v>0</v>
      </c>
      <c r="G65" s="1">
        <v>1</v>
      </c>
      <c r="H65" s="142">
        <f t="shared" si="10"/>
        <v>0</v>
      </c>
      <c r="I65" s="123"/>
      <c r="J65" s="60"/>
      <c r="O65" s="114"/>
      <c r="P65" s="113"/>
      <c r="Q65" s="113"/>
      <c r="R65" s="113"/>
      <c r="S65" s="113"/>
      <c r="T65" s="115"/>
    </row>
    <row r="66" spans="2:20" ht="64.349999999999994" customHeight="1">
      <c r="B66" s="362"/>
      <c r="C66" s="357"/>
      <c r="D66" s="121" t="s">
        <v>204</v>
      </c>
      <c r="E66" s="151"/>
      <c r="F66" s="141" t="b">
        <f t="shared" si="9"/>
        <v>0</v>
      </c>
      <c r="G66" s="1">
        <v>2</v>
      </c>
      <c r="H66" s="142">
        <f t="shared" si="10"/>
        <v>0</v>
      </c>
      <c r="I66" s="123"/>
      <c r="J66" s="60"/>
      <c r="O66" s="114"/>
      <c r="P66" s="113"/>
      <c r="Q66" s="113"/>
      <c r="R66" s="113"/>
      <c r="S66" s="113"/>
      <c r="T66" s="115"/>
    </row>
    <row r="67" spans="2:20" ht="95.25" customHeight="1" thickBot="1">
      <c r="B67" s="363"/>
      <c r="C67" s="360"/>
      <c r="D67" s="463" t="s">
        <v>205</v>
      </c>
      <c r="E67" s="152"/>
      <c r="F67" s="143" t="b">
        <f>IF(E67="Yes",2,IF(E67="No",0,IF(E67="Not Applicable",2,IF(E67="Info Unavailable",1))))</f>
        <v>0</v>
      </c>
      <c r="G67" s="2">
        <v>1</v>
      </c>
      <c r="H67" s="144">
        <f t="shared" ref="H67:H72" si="11">F67*G67</f>
        <v>0</v>
      </c>
      <c r="I67" s="283" t="s">
        <v>206</v>
      </c>
      <c r="J67" s="60"/>
      <c r="O67" s="114"/>
      <c r="P67" s="113"/>
      <c r="Q67" s="113"/>
      <c r="R67" s="113"/>
      <c r="S67" s="113"/>
      <c r="T67" s="115"/>
    </row>
    <row r="68" spans="2:20" ht="51.95">
      <c r="B68" s="364" t="s">
        <v>85</v>
      </c>
      <c r="C68" s="359" t="s">
        <v>207</v>
      </c>
      <c r="D68" s="456" t="s">
        <v>208</v>
      </c>
      <c r="E68" s="464"/>
      <c r="F68" s="465" t="b">
        <f>IF(E68="Yes",0,IF(E68="No",2,IF(E68="Not Applicable",0,IF(E68="Info Unavailable",1))))</f>
        <v>0</v>
      </c>
      <c r="G68" s="466">
        <v>3</v>
      </c>
      <c r="H68" s="467">
        <f t="shared" si="11"/>
        <v>0</v>
      </c>
      <c r="I68" s="280" t="s">
        <v>209</v>
      </c>
      <c r="J68" s="61"/>
    </row>
    <row r="69" spans="2:20" ht="91.35" customHeight="1">
      <c r="B69" s="365"/>
      <c r="C69" s="357"/>
      <c r="D69" s="468" t="s">
        <v>210</v>
      </c>
      <c r="E69" s="154"/>
      <c r="F69" s="146" t="b">
        <f t="shared" ref="F69:F74" si="12">IF(E69="Yes",2,IF(E69="No",0,IF(E69="Not Applicable",2,IF(E69="Info Unavailable",1))))</f>
        <v>0</v>
      </c>
      <c r="G69" s="4">
        <v>2</v>
      </c>
      <c r="H69" s="147">
        <f t="shared" si="11"/>
        <v>0</v>
      </c>
      <c r="I69" s="279" t="s">
        <v>211</v>
      </c>
      <c r="J69" s="61"/>
    </row>
    <row r="70" spans="2:20" ht="43.5">
      <c r="B70" s="365"/>
      <c r="C70" s="358"/>
      <c r="D70" s="457" t="s">
        <v>212</v>
      </c>
      <c r="E70" s="151"/>
      <c r="F70" s="141" t="b">
        <f t="shared" si="12"/>
        <v>0</v>
      </c>
      <c r="G70" s="1">
        <v>1</v>
      </c>
      <c r="H70" s="142">
        <f>F70*G70</f>
        <v>0</v>
      </c>
      <c r="I70" s="132"/>
      <c r="J70" s="61"/>
    </row>
    <row r="71" spans="2:20" ht="79.349999999999994" customHeight="1">
      <c r="B71" s="366"/>
      <c r="C71" s="356" t="s">
        <v>213</v>
      </c>
      <c r="D71" s="187" t="s">
        <v>214</v>
      </c>
      <c r="E71" s="151"/>
      <c r="F71" s="141" t="b">
        <f t="shared" si="12"/>
        <v>0</v>
      </c>
      <c r="G71" s="44">
        <v>1</v>
      </c>
      <c r="H71" s="142">
        <f t="shared" si="11"/>
        <v>0</v>
      </c>
      <c r="I71" s="123"/>
    </row>
    <row r="72" spans="2:20" ht="72.599999999999994">
      <c r="B72" s="366"/>
      <c r="C72" s="357"/>
      <c r="D72" s="187" t="s">
        <v>215</v>
      </c>
      <c r="E72" s="151"/>
      <c r="F72" s="141" t="b">
        <f t="shared" si="12"/>
        <v>0</v>
      </c>
      <c r="G72" s="44">
        <v>3</v>
      </c>
      <c r="H72" s="142">
        <f t="shared" si="11"/>
        <v>0</v>
      </c>
      <c r="I72" s="164"/>
    </row>
    <row r="73" spans="2:20" ht="57.95">
      <c r="B73" s="366"/>
      <c r="C73" s="358"/>
      <c r="D73" s="161" t="s">
        <v>216</v>
      </c>
      <c r="E73" s="154"/>
      <c r="F73" s="162" t="b">
        <f t="shared" si="12"/>
        <v>0</v>
      </c>
      <c r="G73" s="44"/>
      <c r="H73" s="163"/>
      <c r="I73" s="164"/>
    </row>
    <row r="74" spans="2:20" ht="48" customHeight="1">
      <c r="B74" s="366"/>
      <c r="C74" s="356" t="s">
        <v>217</v>
      </c>
      <c r="D74" s="457" t="s">
        <v>218</v>
      </c>
      <c r="E74" s="151"/>
      <c r="F74" s="141" t="b">
        <f t="shared" si="12"/>
        <v>0</v>
      </c>
      <c r="G74" s="1">
        <v>3</v>
      </c>
      <c r="H74" s="142">
        <f>F74*G74</f>
        <v>0</v>
      </c>
      <c r="I74" s="123"/>
    </row>
    <row r="75" spans="2:20" ht="48" customHeight="1">
      <c r="B75" s="366"/>
      <c r="C75" s="357"/>
      <c r="D75" s="119" t="s">
        <v>219</v>
      </c>
      <c r="E75" s="151"/>
      <c r="F75" s="141" t="b">
        <f t="shared" ref="F75:F86" si="13">IF(E75="Yes",2,IF(E75="No",0,IF(E75="Not Applicable",2,IF(E75="Info Unavailable",1))))</f>
        <v>0</v>
      </c>
      <c r="G75" s="1">
        <v>2</v>
      </c>
      <c r="H75" s="142">
        <f t="shared" ref="H75:H79" si="14">F75*G75</f>
        <v>0</v>
      </c>
      <c r="I75" s="123"/>
    </row>
    <row r="76" spans="2:20" ht="29.1">
      <c r="B76" s="366"/>
      <c r="C76" s="357"/>
      <c r="D76" s="119" t="s">
        <v>220</v>
      </c>
      <c r="E76" s="151"/>
      <c r="F76" s="141" t="b">
        <f>IF(E76="Yes",2,IF(E76="No",0,IF(E76="Not Applicable",0,IF(E76="Info Unavailable",1))))</f>
        <v>0</v>
      </c>
      <c r="G76" s="1">
        <v>3</v>
      </c>
      <c r="H76" s="142">
        <f>F76*G76</f>
        <v>0</v>
      </c>
      <c r="I76" s="129"/>
    </row>
    <row r="77" spans="2:20" ht="29.1">
      <c r="B77" s="366"/>
      <c r="C77" s="357"/>
      <c r="D77" s="457" t="s">
        <v>221</v>
      </c>
      <c r="E77" s="151"/>
      <c r="F77" s="141" t="b">
        <f t="shared" si="13"/>
        <v>0</v>
      </c>
      <c r="G77" s="1">
        <v>1</v>
      </c>
      <c r="H77" s="142">
        <f t="shared" si="14"/>
        <v>0</v>
      </c>
      <c r="I77" s="123"/>
    </row>
    <row r="78" spans="2:20" ht="29.1">
      <c r="B78" s="366"/>
      <c r="C78" s="357"/>
      <c r="D78" s="119" t="s">
        <v>222</v>
      </c>
      <c r="E78" s="151"/>
      <c r="F78" s="141" t="b">
        <f t="shared" si="13"/>
        <v>0</v>
      </c>
      <c r="G78" s="1">
        <v>3</v>
      </c>
      <c r="H78" s="142">
        <f t="shared" si="14"/>
        <v>0</v>
      </c>
      <c r="I78" s="129"/>
    </row>
    <row r="79" spans="2:20" ht="29.1">
      <c r="B79" s="366"/>
      <c r="C79" s="358"/>
      <c r="D79" s="119" t="s">
        <v>223</v>
      </c>
      <c r="E79" s="151"/>
      <c r="F79" s="141" t="b">
        <f t="shared" si="13"/>
        <v>0</v>
      </c>
      <c r="G79" s="1">
        <v>3</v>
      </c>
      <c r="H79" s="142">
        <f t="shared" si="14"/>
        <v>0</v>
      </c>
      <c r="I79" s="129"/>
    </row>
    <row r="80" spans="2:20" ht="65.099999999999994">
      <c r="B80" s="366"/>
      <c r="C80" s="356" t="s">
        <v>224</v>
      </c>
      <c r="D80" s="469" t="s">
        <v>225</v>
      </c>
      <c r="E80" s="155"/>
      <c r="F80" s="141" t="b">
        <f>IF(E80="Yes",2,IF(E80="No",0,IF(E80="Not Applicable",2,IF(E80="Info Unavailable",1))))</f>
        <v>0</v>
      </c>
      <c r="G80" s="118">
        <v>1</v>
      </c>
      <c r="H80" s="142">
        <f>F80*G80</f>
        <v>0</v>
      </c>
      <c r="I80" s="188" t="s">
        <v>226</v>
      </c>
    </row>
    <row r="81" spans="2:11" ht="47.25" customHeight="1">
      <c r="B81" s="366"/>
      <c r="C81" s="357"/>
      <c r="D81" s="119" t="s">
        <v>227</v>
      </c>
      <c r="E81" s="151"/>
      <c r="F81" s="141" t="b">
        <f t="shared" si="13"/>
        <v>0</v>
      </c>
      <c r="G81" s="1">
        <v>3</v>
      </c>
      <c r="H81" s="142">
        <f t="shared" ref="H81:H92" si="15">F81*G81</f>
        <v>0</v>
      </c>
      <c r="I81" s="282" t="s">
        <v>228</v>
      </c>
      <c r="K81" s="5"/>
    </row>
    <row r="82" spans="2:11" ht="38.25" customHeight="1">
      <c r="B82" s="366"/>
      <c r="C82" s="357"/>
      <c r="D82" s="119" t="s">
        <v>229</v>
      </c>
      <c r="E82" s="151"/>
      <c r="F82" s="141" t="b">
        <f t="shared" si="13"/>
        <v>0</v>
      </c>
      <c r="G82" s="1">
        <v>3</v>
      </c>
      <c r="H82" s="142">
        <f t="shared" si="15"/>
        <v>0</v>
      </c>
      <c r="I82" s="133"/>
      <c r="K82" s="5"/>
    </row>
    <row r="83" spans="2:11" ht="31.35" customHeight="1">
      <c r="B83" s="366"/>
      <c r="C83" s="357"/>
      <c r="D83" s="119" t="s">
        <v>230</v>
      </c>
      <c r="E83" s="151"/>
      <c r="F83" s="141" t="b">
        <f t="shared" si="13"/>
        <v>0</v>
      </c>
      <c r="G83" s="1">
        <v>2</v>
      </c>
      <c r="H83" s="142">
        <f>F83*G83</f>
        <v>0</v>
      </c>
      <c r="I83" s="133"/>
      <c r="K83" s="5"/>
    </row>
    <row r="84" spans="2:11" ht="34.35" customHeight="1">
      <c r="B84" s="366"/>
      <c r="C84" s="357"/>
      <c r="D84" s="119" t="s">
        <v>231</v>
      </c>
      <c r="E84" s="151"/>
      <c r="F84" s="141" t="b">
        <f t="shared" si="13"/>
        <v>0</v>
      </c>
      <c r="G84" s="1">
        <v>2</v>
      </c>
      <c r="H84" s="142">
        <f>F84*G84</f>
        <v>0</v>
      </c>
      <c r="I84" s="133"/>
      <c r="K84" s="5"/>
    </row>
    <row r="85" spans="2:11" ht="49.5" customHeight="1">
      <c r="B85" s="366"/>
      <c r="C85" s="357"/>
      <c r="D85" s="119" t="s">
        <v>232</v>
      </c>
      <c r="E85" s="151"/>
      <c r="F85" s="141" t="b">
        <f t="shared" si="13"/>
        <v>0</v>
      </c>
      <c r="G85" s="1">
        <v>2</v>
      </c>
      <c r="H85" s="142">
        <f t="shared" si="15"/>
        <v>0</v>
      </c>
      <c r="I85" s="133"/>
      <c r="K85" s="5"/>
    </row>
    <row r="86" spans="2:11" ht="57.95">
      <c r="B86" s="366"/>
      <c r="C86" s="357"/>
      <c r="D86" s="119" t="s">
        <v>233</v>
      </c>
      <c r="E86" s="151"/>
      <c r="F86" s="141" t="b">
        <f t="shared" si="13"/>
        <v>0</v>
      </c>
      <c r="G86" s="1">
        <v>2</v>
      </c>
      <c r="H86" s="142">
        <f t="shared" si="15"/>
        <v>0</v>
      </c>
      <c r="I86" s="134"/>
    </row>
    <row r="87" spans="2:11" ht="43.5">
      <c r="B87" s="366"/>
      <c r="C87" s="357"/>
      <c r="D87" s="119" t="s">
        <v>234</v>
      </c>
      <c r="E87" s="151"/>
      <c r="F87" s="141" t="b">
        <f>IF(E87="Yes",2,IF(E87="No",0,IF(E87="Not Applicable",0,IF(E87="Info Unavailable",1))))</f>
        <v>0</v>
      </c>
      <c r="G87" s="1">
        <v>2</v>
      </c>
      <c r="H87" s="142">
        <f t="shared" si="15"/>
        <v>0</v>
      </c>
      <c r="I87" s="281" t="s">
        <v>235</v>
      </c>
    </row>
    <row r="88" spans="2:11" ht="43.5">
      <c r="B88" s="366"/>
      <c r="C88" s="357"/>
      <c r="D88" s="119" t="s">
        <v>236</v>
      </c>
      <c r="E88" s="151"/>
      <c r="F88" s="141" t="b">
        <f t="shared" ref="F88:F91" si="16">IF(E88="Yes",2,IF(E88="No",0,IF(E88="Not Applicable",0,IF(E88="Info Unavailable",1))))</f>
        <v>0</v>
      </c>
      <c r="G88" s="1">
        <v>1</v>
      </c>
      <c r="H88" s="142">
        <f t="shared" si="15"/>
        <v>0</v>
      </c>
      <c r="I88" s="134"/>
    </row>
    <row r="89" spans="2:11" ht="43.5">
      <c r="B89" s="366"/>
      <c r="C89" s="357"/>
      <c r="D89" s="119" t="s">
        <v>237</v>
      </c>
      <c r="E89" s="151"/>
      <c r="F89" s="141" t="b">
        <f t="shared" si="16"/>
        <v>0</v>
      </c>
      <c r="G89" s="1">
        <v>2</v>
      </c>
      <c r="H89" s="142">
        <f t="shared" si="15"/>
        <v>0</v>
      </c>
      <c r="I89" s="134"/>
      <c r="J89" s="62"/>
      <c r="K89" s="5"/>
    </row>
    <row r="90" spans="2:11" ht="49.35" customHeight="1">
      <c r="B90" s="366"/>
      <c r="C90" s="357"/>
      <c r="D90" s="119" t="s">
        <v>238</v>
      </c>
      <c r="E90" s="151"/>
      <c r="F90" s="141" t="b">
        <f t="shared" si="16"/>
        <v>0</v>
      </c>
      <c r="G90" s="1">
        <v>1</v>
      </c>
      <c r="H90" s="142">
        <f t="shared" si="15"/>
        <v>0</v>
      </c>
      <c r="I90" s="134"/>
      <c r="J90" s="62"/>
      <c r="K90" s="5"/>
    </row>
    <row r="91" spans="2:11" ht="29.1">
      <c r="B91" s="366"/>
      <c r="C91" s="357"/>
      <c r="D91" s="119" t="s">
        <v>239</v>
      </c>
      <c r="E91" s="151"/>
      <c r="F91" s="141" t="b">
        <f t="shared" si="16"/>
        <v>0</v>
      </c>
      <c r="G91" s="1">
        <v>1</v>
      </c>
      <c r="H91" s="142">
        <f t="shared" si="15"/>
        <v>0</v>
      </c>
      <c r="I91" s="134"/>
      <c r="J91" s="62"/>
      <c r="K91" s="5"/>
    </row>
    <row r="92" spans="2:11" ht="35.25" customHeight="1">
      <c r="B92" s="366"/>
      <c r="C92" s="358"/>
      <c r="D92" s="119" t="s">
        <v>240</v>
      </c>
      <c r="E92" s="151"/>
      <c r="F92" s="141" t="b">
        <f t="shared" ref="F92:F96" si="17">IF(E92="Yes",2,IF(E92="No",0,IF(E92="Not Applicable",2,IF(E92="Info Unavailable",1))))</f>
        <v>0</v>
      </c>
      <c r="G92" s="1">
        <v>3</v>
      </c>
      <c r="H92" s="142">
        <f t="shared" si="15"/>
        <v>0</v>
      </c>
      <c r="I92" s="127"/>
    </row>
    <row r="93" spans="2:11" ht="43.5">
      <c r="B93" s="366"/>
      <c r="C93" s="354" t="s">
        <v>241</v>
      </c>
      <c r="D93" s="461" t="s">
        <v>242</v>
      </c>
      <c r="E93" s="151"/>
      <c r="F93" s="141" t="b">
        <f t="shared" si="17"/>
        <v>0</v>
      </c>
      <c r="G93" s="1">
        <v>3</v>
      </c>
      <c r="H93" s="142">
        <f>F93*G93</f>
        <v>0</v>
      </c>
      <c r="I93" s="123"/>
    </row>
    <row r="94" spans="2:11" ht="104.1">
      <c r="B94" s="366"/>
      <c r="C94" s="354"/>
      <c r="D94" s="461" t="s">
        <v>243</v>
      </c>
      <c r="E94" s="151"/>
      <c r="F94" s="141" t="b">
        <f t="shared" si="17"/>
        <v>0</v>
      </c>
      <c r="G94" s="1">
        <v>2</v>
      </c>
      <c r="H94" s="142">
        <f t="shared" ref="H94:H96" si="18">F94*G94</f>
        <v>0</v>
      </c>
      <c r="I94" s="266" t="s">
        <v>244</v>
      </c>
    </row>
    <row r="95" spans="2:11" ht="65.25" customHeight="1">
      <c r="B95" s="366"/>
      <c r="C95" s="354"/>
      <c r="D95" s="461" t="s">
        <v>245</v>
      </c>
      <c r="E95" s="151"/>
      <c r="F95" s="141" t="b">
        <f t="shared" si="17"/>
        <v>0</v>
      </c>
      <c r="G95" s="1">
        <v>3</v>
      </c>
      <c r="H95" s="142">
        <f t="shared" si="18"/>
        <v>0</v>
      </c>
      <c r="I95" s="266" t="s">
        <v>246</v>
      </c>
    </row>
    <row r="96" spans="2:11" ht="29.45" thickBot="1">
      <c r="B96" s="367"/>
      <c r="C96" s="355"/>
      <c r="D96" s="470" t="s">
        <v>247</v>
      </c>
      <c r="E96" s="152"/>
      <c r="F96" s="143" t="b">
        <f t="shared" si="17"/>
        <v>0</v>
      </c>
      <c r="G96" s="2">
        <v>2</v>
      </c>
      <c r="H96" s="144">
        <f t="shared" si="18"/>
        <v>0</v>
      </c>
      <c r="I96" s="136"/>
    </row>
    <row r="98" spans="2:17" ht="15.95" thickBot="1"/>
    <row r="99" spans="2:17" ht="16.350000000000001" hidden="1" customHeight="1" thickBot="1">
      <c r="D99" s="14" t="s">
        <v>248</v>
      </c>
      <c r="E99" s="15">
        <f>SUM(H99)</f>
        <v>0</v>
      </c>
      <c r="H99" s="13">
        <f>SUM(H11:H96)</f>
        <v>0</v>
      </c>
    </row>
    <row r="100" spans="2:17" ht="31.35" customHeight="1" thickBot="1">
      <c r="D100" s="18" t="s">
        <v>249</v>
      </c>
      <c r="E100" s="19">
        <f>(E99/305)*100</f>
        <v>0</v>
      </c>
      <c r="G100" s="16"/>
      <c r="H100" s="16"/>
    </row>
    <row r="103" spans="2:17">
      <c r="D103" s="77"/>
      <c r="E103" s="78"/>
      <c r="F103" s="79"/>
      <c r="G103" s="79"/>
      <c r="H103" s="79"/>
      <c r="I103" s="78"/>
    </row>
    <row r="105" spans="2:17" ht="23.1" customHeight="1">
      <c r="C105" s="324"/>
      <c r="D105" s="324"/>
      <c r="E105" s="324"/>
      <c r="F105" s="324"/>
      <c r="G105" s="324"/>
    </row>
    <row r="106" spans="2:17" ht="23.1" customHeight="1">
      <c r="C106" s="325"/>
      <c r="D106" s="325"/>
      <c r="E106" s="325"/>
      <c r="F106" s="325"/>
      <c r="G106" s="325"/>
      <c r="H106" s="325"/>
      <c r="I106" s="325"/>
      <c r="J106" s="325"/>
      <c r="K106" s="325"/>
      <c r="L106" s="325"/>
      <c r="M106" s="325"/>
      <c r="N106" s="325"/>
      <c r="O106" s="325"/>
      <c r="P106" s="325"/>
      <c r="Q106" s="325"/>
    </row>
    <row r="108" spans="2:17" ht="14.45">
      <c r="B108" s="290" t="s">
        <v>25</v>
      </c>
      <c r="C108" s="291"/>
      <c r="D108" s="291"/>
      <c r="E108" s="291"/>
      <c r="F108" s="291"/>
      <c r="G108" s="291"/>
      <c r="H108" s="291"/>
      <c r="I108" s="291"/>
      <c r="J108" s="291"/>
      <c r="K108" s="291"/>
      <c r="L108" s="291"/>
      <c r="M108" s="291"/>
      <c r="N108" s="291"/>
      <c r="O108" s="291"/>
    </row>
    <row r="109" spans="2:17" ht="14.45">
      <c r="B109" s="450" t="s">
        <v>26</v>
      </c>
      <c r="C109" s="450"/>
      <c r="D109" s="450"/>
      <c r="E109" s="450"/>
      <c r="F109" s="450"/>
      <c r="G109" s="450"/>
      <c r="H109" s="450"/>
      <c r="I109" s="450"/>
      <c r="J109" s="450"/>
      <c r="K109" s="450"/>
      <c r="L109" s="450"/>
      <c r="M109" s="450"/>
      <c r="N109" s="450"/>
      <c r="O109" s="450"/>
    </row>
  </sheetData>
  <mergeCells count="26">
    <mergeCell ref="C57:C67"/>
    <mergeCell ref="B11:B20"/>
    <mergeCell ref="B2:E2"/>
    <mergeCell ref="B4:E5"/>
    <mergeCell ref="B7:E7"/>
    <mergeCell ref="B21:B41"/>
    <mergeCell ref="C36:C39"/>
    <mergeCell ref="C21:C29"/>
    <mergeCell ref="C30:C35"/>
    <mergeCell ref="C40:C41"/>
    <mergeCell ref="B108:O108"/>
    <mergeCell ref="B109:O109"/>
    <mergeCell ref="C106:Q106"/>
    <mergeCell ref="C105:G105"/>
    <mergeCell ref="C9:E9"/>
    <mergeCell ref="C93:C96"/>
    <mergeCell ref="C74:C79"/>
    <mergeCell ref="C80:C92"/>
    <mergeCell ref="C71:C73"/>
    <mergeCell ref="C68:C70"/>
    <mergeCell ref="C17:C20"/>
    <mergeCell ref="C11:C16"/>
    <mergeCell ref="B42:B67"/>
    <mergeCell ref="B68:B96"/>
    <mergeCell ref="C51:C56"/>
    <mergeCell ref="C42:C50"/>
  </mergeCells>
  <phoneticPr fontId="104" type="noConversion"/>
  <hyperlinks>
    <hyperlink ref="I81" r:id="rId1" display="https://www.who.int/publications/i/item/9789240021280" xr:uid="{115D7248-4FA6-2046-8842-86C04A1D3DFE}"/>
    <hyperlink ref="I38" r:id="rId2" display="https://www.who.int/publications/i/item/diagnostic-testing-for-sars-cov-2" xr:uid="{C35FE350-8B91-E54E-B518-391E8A350619}"/>
    <hyperlink ref="I26" r:id="rId3" display="https://www.who.int/publications/i/item/WHO-2019-nCoV-IHR-Quarantine-2021.1" xr:uid="{0D102632-1C73-41D2-BBDA-DC1EFA6769CC}"/>
    <hyperlink ref="I39" r:id="rId4" display="https://www.who.int/publications/i/item/diagnostic-testing-for-sars-cov-2" xr:uid="{63199770-2EB8-134F-9442-B3C071A857A8}"/>
    <hyperlink ref="I14" r:id="rId5" display="https://www.who.int/publications/i/item/WHO-2019-nCoV-Sci_Brief-Natural_immunity-2021.1" xr:uid="{0C59EF11-8C43-42CB-8D23-C789C85C0DCB}"/>
    <hyperlink ref="I20" r:id="rId6" display="https://www.who.int/publications/i/item/infection-prevention-and-control-in-the-context-of-coronavirus-disease-(covid-19)-a-living-guideline" xr:uid="{29DAB856-E93B-43EB-B5FF-04E6ED0EDC20}"/>
    <hyperlink ref="B108" r:id="rId7" display="https://creativecommons.org/licenses/by-nc-sa/3.0/igo" xr:uid="{3A60166B-9DD0-4B4C-A4DC-055D63897CDF}"/>
  </hyperlinks>
  <pageMargins left="0.30555555555555558" right="0.27777777777777779" top="0.75" bottom="0.75" header="0.3" footer="0.3"/>
  <pageSetup paperSize="9" orientation="landscape" r:id="rId8"/>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FBC4C69B-A85F-4F68-8208-E4DC44E926F9}">
          <x14:formula1>
            <xm:f>'Back end 2'!$A$10:$A$13</xm:f>
          </x14:formula1>
          <xm:sqref>P13:P67 E11:E96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Q41"/>
  <sheetViews>
    <sheetView topLeftCell="A4" zoomScale="93" zoomScaleNormal="40" workbookViewId="0">
      <selection activeCell="C8" sqref="C8:F8"/>
    </sheetView>
  </sheetViews>
  <sheetFormatPr defaultColWidth="10.7109375" defaultRowHeight="14.45"/>
  <cols>
    <col min="1" max="1" width="6.28515625" style="5" customWidth="1"/>
    <col min="2" max="2" width="4.42578125" style="5" hidden="1" customWidth="1"/>
    <col min="3" max="3" width="33.42578125" style="5" customWidth="1"/>
    <col min="4" max="7" width="30.7109375" style="5" customWidth="1"/>
    <col min="8" max="8" width="10.7109375" style="5"/>
    <col min="9" max="9" width="0" style="5" hidden="1" customWidth="1"/>
    <col min="10" max="16384" width="10.7109375" style="5"/>
  </cols>
  <sheetData>
    <row r="1" spans="3:10" ht="33.6" customHeight="1"/>
    <row r="2" spans="3:10" s="7" customFormat="1" ht="36" customHeight="1">
      <c r="C2" s="393" t="s">
        <v>250</v>
      </c>
      <c r="D2" s="393"/>
      <c r="E2" s="393"/>
      <c r="F2" s="393"/>
      <c r="G2" s="393"/>
      <c r="H2" s="32"/>
      <c r="I2" s="32"/>
      <c r="J2" s="32"/>
    </row>
    <row r="3" spans="3:10" s="7" customFormat="1" ht="15" thickBot="1"/>
    <row r="4" spans="3:10" s="35" customFormat="1" ht="45" customHeight="1">
      <c r="C4" s="394" t="s">
        <v>251</v>
      </c>
      <c r="D4" s="395"/>
      <c r="E4" s="395"/>
      <c r="F4" s="395"/>
      <c r="G4" s="396"/>
      <c r="H4" s="34"/>
      <c r="I4" s="34"/>
      <c r="J4" s="34"/>
    </row>
    <row r="5" spans="3:10" s="35" customFormat="1" ht="95.1" customHeight="1" thickBot="1">
      <c r="C5" s="397"/>
      <c r="D5" s="398"/>
      <c r="E5" s="398"/>
      <c r="F5" s="398"/>
      <c r="G5" s="399"/>
      <c r="H5" s="34"/>
      <c r="I5" s="34"/>
      <c r="J5" s="34"/>
    </row>
    <row r="7" spans="3:10" ht="15" thickBot="1"/>
    <row r="8" spans="3:10" ht="50.25" customHeight="1" thickBot="1">
      <c r="C8" s="411" t="s">
        <v>252</v>
      </c>
      <c r="D8" s="412"/>
      <c r="E8" s="412"/>
      <c r="F8" s="413"/>
      <c r="G8" s="20">
        <f>'4. Risk Evaluation'!D30</f>
        <v>11</v>
      </c>
      <c r="I8" s="5" t="str">
        <f>IF(G8&lt;=10,"LOWEST",IF(AND(G8&gt;10,G8&lt;=25),"VERY LOW",IF(AND(G8&gt;25,G8&lt;=40),"LOW",IF(AND(G8&gt;40,G8&lt;=55),"MODERATE",IF(AND(G8&gt;55,G8&lt;=70),"HIGH",IF(G8&gt;70,"VERY HIGH"))))))</f>
        <v>VERY LOW</v>
      </c>
    </row>
    <row r="9" spans="3:10" ht="19.350000000000001" customHeight="1" thickBot="1">
      <c r="C9" s="414"/>
      <c r="D9" s="414"/>
      <c r="E9" s="414"/>
    </row>
    <row r="10" spans="3:10" ht="50.25" customHeight="1" thickBot="1">
      <c r="C10" s="411" t="s">
        <v>253</v>
      </c>
      <c r="D10" s="412"/>
      <c r="E10" s="412"/>
      <c r="F10" s="413"/>
      <c r="G10" s="21">
        <f>'5. Risk Mitigation'!E100</f>
        <v>0</v>
      </c>
      <c r="I10" s="5" t="str">
        <f>IF(G10&lt;=25,"Negligible",IF(AND(G10&gt;25,G10&lt;=50),"Bad",IF(AND(G10&gt;50,G10&lt;=75),"Okay",IF(AND(G10&gt;75,G10&lt;=100),"Good"))))</f>
        <v>Negligible</v>
      </c>
    </row>
    <row r="11" spans="3:10" ht="16.350000000000001" customHeight="1" thickBot="1">
      <c r="C11" s="97"/>
      <c r="D11" s="97"/>
      <c r="E11" s="97"/>
      <c r="F11" s="97"/>
      <c r="G11" s="98"/>
    </row>
    <row r="12" spans="3:10" ht="77.25" customHeight="1" thickBot="1">
      <c r="C12" s="389" t="s">
        <v>254</v>
      </c>
      <c r="D12" s="390"/>
      <c r="E12" s="390"/>
      <c r="F12" s="391"/>
      <c r="G12" s="110" t="str">
        <f>INDEX(D18:G23,MATCH(I8,B18:B23,0),MATCH(I10,D17:G17,0))</f>
        <v>MODERATE</v>
      </c>
    </row>
    <row r="13" spans="3:10" ht="15" thickBot="1">
      <c r="C13" s="414"/>
      <c r="D13" s="414"/>
      <c r="E13" s="414"/>
    </row>
    <row r="14" spans="3:10" ht="50.25" customHeight="1" thickBot="1">
      <c r="C14" s="386" t="s">
        <v>255</v>
      </c>
      <c r="D14" s="387"/>
      <c r="E14" s="387"/>
      <c r="F14" s="387"/>
      <c r="G14" s="388"/>
    </row>
    <row r="15" spans="3:10" ht="31.35" customHeight="1" thickBot="1">
      <c r="C15" s="43"/>
      <c r="D15" s="409" t="s">
        <v>249</v>
      </c>
      <c r="E15" s="409"/>
      <c r="F15" s="409"/>
      <c r="G15" s="410"/>
    </row>
    <row r="16" spans="3:10" ht="87" customHeight="1" thickBot="1">
      <c r="C16" s="42" t="s">
        <v>95</v>
      </c>
      <c r="D16" s="25" t="s">
        <v>256</v>
      </c>
      <c r="E16" s="25" t="s">
        <v>257</v>
      </c>
      <c r="F16" s="25" t="s">
        <v>258</v>
      </c>
      <c r="G16" s="25" t="s">
        <v>259</v>
      </c>
    </row>
    <row r="17" spans="2:15" ht="34.35" hidden="1" customHeight="1" thickBot="1">
      <c r="D17" s="85" t="s">
        <v>260</v>
      </c>
      <c r="E17" s="85" t="s">
        <v>261</v>
      </c>
      <c r="F17" s="85" t="s">
        <v>262</v>
      </c>
      <c r="G17" s="86" t="s">
        <v>263</v>
      </c>
    </row>
    <row r="18" spans="2:15" ht="45" customHeight="1" thickBot="1">
      <c r="B18" s="5" t="s">
        <v>264</v>
      </c>
      <c r="C18" s="65" t="s">
        <v>265</v>
      </c>
      <c r="D18" s="111" t="s">
        <v>266</v>
      </c>
      <c r="E18" s="111" t="s">
        <v>266</v>
      </c>
      <c r="F18" s="111" t="s">
        <v>266</v>
      </c>
      <c r="G18" s="23" t="s">
        <v>267</v>
      </c>
      <c r="L18" s="26"/>
      <c r="M18" s="26"/>
      <c r="N18" s="26"/>
      <c r="O18" s="26"/>
    </row>
    <row r="19" spans="2:15" ht="45" customHeight="1" thickBot="1">
      <c r="B19" s="5" t="s">
        <v>266</v>
      </c>
      <c r="C19" s="65" t="s">
        <v>268</v>
      </c>
      <c r="D19" s="111" t="s">
        <v>266</v>
      </c>
      <c r="E19" s="23" t="s">
        <v>267</v>
      </c>
      <c r="F19" s="23" t="s">
        <v>267</v>
      </c>
      <c r="G19" s="31" t="s">
        <v>269</v>
      </c>
    </row>
    <row r="20" spans="2:15" ht="45" customHeight="1" thickBot="1">
      <c r="B20" s="5" t="s">
        <v>267</v>
      </c>
      <c r="C20" s="24" t="s">
        <v>270</v>
      </c>
      <c r="D20" s="23" t="s">
        <v>267</v>
      </c>
      <c r="E20" s="23" t="s">
        <v>267</v>
      </c>
      <c r="F20" s="31" t="s">
        <v>269</v>
      </c>
      <c r="G20" s="31" t="s">
        <v>269</v>
      </c>
    </row>
    <row r="21" spans="2:15" ht="45" customHeight="1" thickBot="1">
      <c r="B21" s="5" t="s">
        <v>269</v>
      </c>
      <c r="C21" s="24" t="s">
        <v>271</v>
      </c>
      <c r="D21" s="31" t="s">
        <v>269</v>
      </c>
      <c r="E21" s="31" t="s">
        <v>269</v>
      </c>
      <c r="F21" s="41" t="s">
        <v>272</v>
      </c>
      <c r="G21" s="41" t="s">
        <v>272</v>
      </c>
    </row>
    <row r="22" spans="2:15" ht="45" customHeight="1" thickBot="1">
      <c r="B22" s="5" t="s">
        <v>272</v>
      </c>
      <c r="C22" s="24" t="s">
        <v>273</v>
      </c>
      <c r="D22" s="41" t="s">
        <v>272</v>
      </c>
      <c r="E22" s="41" t="s">
        <v>272</v>
      </c>
      <c r="F22" s="40" t="s">
        <v>274</v>
      </c>
      <c r="G22" s="40" t="s">
        <v>274</v>
      </c>
    </row>
    <row r="23" spans="2:15" ht="45" customHeight="1" thickBot="1">
      <c r="B23" s="5" t="s">
        <v>274</v>
      </c>
      <c r="C23" s="24" t="s">
        <v>275</v>
      </c>
      <c r="D23" s="40" t="s">
        <v>274</v>
      </c>
      <c r="E23" s="40" t="s">
        <v>274</v>
      </c>
      <c r="F23" s="40" t="s">
        <v>274</v>
      </c>
      <c r="G23" s="40" t="s">
        <v>274</v>
      </c>
    </row>
    <row r="24" spans="2:15">
      <c r="C24" s="7"/>
      <c r="D24" s="7"/>
      <c r="E24" s="7"/>
      <c r="F24" s="7"/>
      <c r="G24" s="7"/>
    </row>
    <row r="25" spans="2:15" ht="15" thickBot="1">
      <c r="C25" s="7"/>
      <c r="D25" s="7"/>
      <c r="E25" s="7"/>
      <c r="F25" s="7"/>
      <c r="G25" s="7"/>
    </row>
    <row r="26" spans="2:15" ht="29.1" thickBot="1">
      <c r="C26" s="22" t="s">
        <v>276</v>
      </c>
      <c r="D26" s="406" t="s">
        <v>277</v>
      </c>
      <c r="E26" s="407"/>
      <c r="F26" s="407"/>
      <c r="G26" s="408"/>
    </row>
    <row r="27" spans="2:15" ht="53.25" customHeight="1" thickBot="1">
      <c r="C27" s="37" t="s">
        <v>278</v>
      </c>
      <c r="D27" s="403" t="s">
        <v>279</v>
      </c>
      <c r="E27" s="404"/>
      <c r="F27" s="404"/>
      <c r="G27" s="405"/>
    </row>
    <row r="28" spans="2:15" ht="53.25" customHeight="1" thickBot="1">
      <c r="C28" s="38" t="s">
        <v>267</v>
      </c>
      <c r="D28" s="403" t="s">
        <v>280</v>
      </c>
      <c r="E28" s="404"/>
      <c r="F28" s="404"/>
      <c r="G28" s="405"/>
    </row>
    <row r="29" spans="2:15" ht="53.25" customHeight="1" thickBot="1">
      <c r="C29" s="39" t="s">
        <v>269</v>
      </c>
      <c r="D29" s="403" t="s">
        <v>281</v>
      </c>
      <c r="E29" s="404"/>
      <c r="F29" s="404"/>
      <c r="G29" s="405"/>
    </row>
    <row r="30" spans="2:15" ht="53.25" customHeight="1" thickBot="1">
      <c r="C30" s="47" t="s">
        <v>272</v>
      </c>
      <c r="D30" s="400" t="s">
        <v>282</v>
      </c>
      <c r="E30" s="401"/>
      <c r="F30" s="401"/>
      <c r="G30" s="402"/>
    </row>
    <row r="31" spans="2:15" ht="53.25" customHeight="1" thickBot="1">
      <c r="C31" s="48" t="s">
        <v>274</v>
      </c>
      <c r="D31" s="400" t="s">
        <v>283</v>
      </c>
      <c r="E31" s="401"/>
      <c r="F31" s="401"/>
      <c r="G31" s="402"/>
    </row>
    <row r="32" spans="2:15">
      <c r="C32" s="7"/>
      <c r="D32" s="7"/>
      <c r="E32" s="7"/>
      <c r="F32" s="7"/>
      <c r="G32" s="7"/>
    </row>
    <row r="36" spans="3:17" ht="20.85" customHeight="1">
      <c r="C36" s="392"/>
      <c r="D36" s="392"/>
      <c r="E36" s="392"/>
      <c r="F36" s="392"/>
      <c r="G36" s="392"/>
      <c r="H36" s="72"/>
      <c r="I36" s="72"/>
      <c r="J36" s="72"/>
      <c r="K36" s="72"/>
      <c r="L36" s="72"/>
      <c r="M36" s="72"/>
      <c r="N36" s="72"/>
    </row>
    <row r="37" spans="3:17" ht="20.85" customHeight="1">
      <c r="C37" s="325"/>
      <c r="D37" s="325"/>
      <c r="E37" s="325"/>
      <c r="F37" s="325"/>
      <c r="G37" s="325"/>
      <c r="H37" s="325"/>
      <c r="I37" s="325"/>
      <c r="J37" s="325"/>
      <c r="K37" s="325"/>
      <c r="L37" s="325"/>
      <c r="M37" s="325"/>
      <c r="N37" s="325"/>
      <c r="O37" s="325"/>
      <c r="P37" s="325"/>
      <c r="Q37" s="325"/>
    </row>
    <row r="40" spans="3:17">
      <c r="C40" s="290" t="s">
        <v>25</v>
      </c>
      <c r="D40" s="291"/>
      <c r="E40" s="291"/>
      <c r="F40" s="291"/>
      <c r="G40" s="291"/>
      <c r="H40" s="291"/>
      <c r="I40" s="291"/>
      <c r="J40" s="291"/>
      <c r="K40" s="291"/>
      <c r="L40" s="291"/>
      <c r="M40" s="291"/>
      <c r="N40" s="291"/>
      <c r="O40" s="291"/>
      <c r="P40" s="291"/>
    </row>
    <row r="41" spans="3:17">
      <c r="C41" s="450" t="s">
        <v>26</v>
      </c>
      <c r="D41" s="450"/>
      <c r="E41" s="450"/>
      <c r="F41" s="450"/>
      <c r="G41" s="450"/>
      <c r="H41" s="450"/>
      <c r="I41" s="450"/>
      <c r="J41" s="450"/>
      <c r="K41" s="450"/>
      <c r="L41" s="450"/>
      <c r="M41" s="450"/>
      <c r="N41" s="450"/>
      <c r="O41" s="450"/>
      <c r="P41" s="450"/>
    </row>
  </sheetData>
  <mergeCells count="19">
    <mergeCell ref="C2:G2"/>
    <mergeCell ref="C4:G5"/>
    <mergeCell ref="D31:G31"/>
    <mergeCell ref="D28:G28"/>
    <mergeCell ref="D29:G29"/>
    <mergeCell ref="D30:G30"/>
    <mergeCell ref="D26:G26"/>
    <mergeCell ref="D15:G15"/>
    <mergeCell ref="C10:F10"/>
    <mergeCell ref="D27:G27"/>
    <mergeCell ref="C8:F8"/>
    <mergeCell ref="C9:E9"/>
    <mergeCell ref="C13:E13"/>
    <mergeCell ref="C40:P40"/>
    <mergeCell ref="C41:P41"/>
    <mergeCell ref="C14:G14"/>
    <mergeCell ref="C12:F12"/>
    <mergeCell ref="C37:Q37"/>
    <mergeCell ref="C36:G36"/>
  </mergeCells>
  <phoneticPr fontId="104" type="noConversion"/>
  <conditionalFormatting sqref="G12">
    <cfRule type="expression" dxfId="4" priority="1">
      <formula>$G$12="VERY HIGH"</formula>
    </cfRule>
    <cfRule type="expression" dxfId="3" priority="2">
      <formula>$G$12="HIGH"</formula>
    </cfRule>
    <cfRule type="expression" dxfId="2" priority="3">
      <formula>$G$12="MODERATE"</formula>
    </cfRule>
    <cfRule type="expression" dxfId="1" priority="4">
      <formula>$G$12="VERY LOW"</formula>
    </cfRule>
    <cfRule type="expression" dxfId="0" priority="5">
      <formula>$G$12="LOW"</formula>
    </cfRule>
  </conditionalFormatting>
  <hyperlinks>
    <hyperlink ref="C40" r:id="rId1" display="https://creativecommons.org/licenses/by-nc-sa/3.0/igo" xr:uid="{E9717EEA-96BE-4146-9957-BCBDD07D9CCB}"/>
  </hyperlinks>
  <pageMargins left="0.7" right="0.7" top="0.75" bottom="0.75" header="0.3" footer="0.3"/>
  <pageSetup orientation="portrait" horizontalDpi="0"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U54"/>
  <sheetViews>
    <sheetView topLeftCell="A25" zoomScale="90" zoomScaleNormal="90" workbookViewId="0">
      <selection activeCell="B2" sqref="B2:M2"/>
    </sheetView>
  </sheetViews>
  <sheetFormatPr defaultColWidth="10.7109375" defaultRowHeight="14.45"/>
  <cols>
    <col min="1" max="1" width="10.7109375" style="5"/>
    <col min="2" max="2" width="6.42578125" style="5" customWidth="1"/>
    <col min="3" max="3" width="4" style="5" customWidth="1"/>
    <col min="4" max="12" width="10.7109375" style="5"/>
    <col min="13" max="13" width="8.28515625" style="5" customWidth="1"/>
    <col min="14" max="16384" width="10.7109375" style="5"/>
  </cols>
  <sheetData>
    <row r="1" spans="2:14" ht="41.25" customHeight="1"/>
    <row r="2" spans="2:14" ht="108.6" customHeight="1">
      <c r="B2" s="317" t="s">
        <v>284</v>
      </c>
      <c r="C2" s="317"/>
      <c r="D2" s="317"/>
      <c r="E2" s="317"/>
      <c r="F2" s="317"/>
      <c r="G2" s="317"/>
      <c r="H2" s="317"/>
      <c r="I2" s="317"/>
      <c r="J2" s="317"/>
      <c r="K2" s="317"/>
      <c r="L2" s="317"/>
      <c r="M2" s="317"/>
    </row>
    <row r="3" spans="2:14" ht="15" thickBot="1"/>
    <row r="4" spans="2:14">
      <c r="B4" s="46"/>
      <c r="C4" s="471"/>
      <c r="D4" s="471"/>
      <c r="E4" s="471"/>
      <c r="F4" s="471"/>
      <c r="G4" s="471"/>
      <c r="H4" s="471"/>
      <c r="I4" s="471"/>
      <c r="J4" s="471"/>
      <c r="K4" s="471"/>
      <c r="L4" s="471"/>
      <c r="M4" s="45"/>
    </row>
    <row r="5" spans="2:14" s="225" customFormat="1" ht="210.6" customHeight="1">
      <c r="B5" s="223"/>
      <c r="C5" s="415" t="s">
        <v>285</v>
      </c>
      <c r="D5" s="417"/>
      <c r="E5" s="417"/>
      <c r="F5" s="417"/>
      <c r="G5" s="417"/>
      <c r="H5" s="417"/>
      <c r="I5" s="417"/>
      <c r="J5" s="417"/>
      <c r="K5" s="417"/>
      <c r="L5" s="417"/>
      <c r="M5" s="224"/>
    </row>
    <row r="6" spans="2:14" s="225" customFormat="1" ht="22.5" customHeight="1">
      <c r="B6" s="223"/>
      <c r="C6" s="418"/>
      <c r="D6" s="418"/>
      <c r="E6" s="418"/>
      <c r="F6" s="418"/>
      <c r="G6" s="418"/>
      <c r="H6" s="418"/>
      <c r="I6" s="418"/>
      <c r="J6" s="418"/>
      <c r="K6" s="418"/>
      <c r="L6" s="418"/>
      <c r="M6" s="224"/>
    </row>
    <row r="7" spans="2:14" s="228" customFormat="1" ht="329.1" customHeight="1">
      <c r="B7" s="226"/>
      <c r="C7" s="295" t="s">
        <v>286</v>
      </c>
      <c r="D7" s="295"/>
      <c r="E7" s="295"/>
      <c r="F7" s="295"/>
      <c r="G7" s="295"/>
      <c r="H7" s="295"/>
      <c r="I7" s="295"/>
      <c r="J7" s="295"/>
      <c r="K7" s="295"/>
      <c r="L7" s="295"/>
      <c r="M7" s="227"/>
    </row>
    <row r="8" spans="2:14" s="228" customFormat="1" ht="20.100000000000001" customHeight="1">
      <c r="B8" s="226"/>
      <c r="C8" s="418"/>
      <c r="D8" s="418"/>
      <c r="E8" s="418"/>
      <c r="F8" s="418"/>
      <c r="G8" s="418"/>
      <c r="H8" s="418"/>
      <c r="I8" s="418"/>
      <c r="J8" s="418"/>
      <c r="K8" s="418"/>
      <c r="L8" s="418"/>
      <c r="M8" s="227"/>
    </row>
    <row r="9" spans="2:14" ht="56.25" customHeight="1">
      <c r="B9" s="27"/>
      <c r="C9" s="415" t="s">
        <v>287</v>
      </c>
      <c r="D9" s="415"/>
      <c r="E9" s="415"/>
      <c r="F9" s="415"/>
      <c r="G9" s="415"/>
      <c r="H9" s="415"/>
      <c r="I9" s="415"/>
      <c r="J9" s="415"/>
      <c r="K9" s="415"/>
      <c r="L9" s="415"/>
      <c r="M9" s="28"/>
    </row>
    <row r="10" spans="2:14" ht="15.6" customHeight="1">
      <c r="B10" s="27"/>
      <c r="C10" s="415"/>
      <c r="D10" s="415"/>
      <c r="E10" s="415"/>
      <c r="F10" s="415"/>
      <c r="G10" s="415"/>
      <c r="H10" s="415"/>
      <c r="I10" s="415"/>
      <c r="J10" s="415"/>
      <c r="K10" s="415"/>
      <c r="L10" s="415"/>
      <c r="M10" s="28"/>
    </row>
    <row r="11" spans="2:14" ht="66" customHeight="1">
      <c r="B11" s="27"/>
      <c r="C11" s="415"/>
      <c r="D11" s="415"/>
      <c r="E11" s="415"/>
      <c r="F11" s="415"/>
      <c r="G11" s="415"/>
      <c r="H11" s="415"/>
      <c r="I11" s="415"/>
      <c r="J11" s="415"/>
      <c r="K11" s="415"/>
      <c r="L11" s="415"/>
      <c r="M11" s="28"/>
    </row>
    <row r="12" spans="2:14" ht="15" customHeight="1">
      <c r="B12" s="27"/>
      <c r="C12" s="415"/>
      <c r="D12" s="415"/>
      <c r="E12" s="415"/>
      <c r="F12" s="415"/>
      <c r="G12" s="415"/>
      <c r="H12" s="415"/>
      <c r="I12" s="415"/>
      <c r="J12" s="415"/>
      <c r="K12" s="415"/>
      <c r="L12" s="415"/>
      <c r="M12" s="28"/>
    </row>
    <row r="13" spans="2:14" ht="62.25" customHeight="1">
      <c r="B13" s="27"/>
      <c r="C13" s="415"/>
      <c r="D13" s="415"/>
      <c r="E13" s="415"/>
      <c r="F13" s="415"/>
      <c r="G13" s="415"/>
      <c r="H13" s="415"/>
      <c r="I13" s="415"/>
      <c r="J13" s="415"/>
      <c r="K13" s="415"/>
      <c r="L13" s="415"/>
      <c r="M13" s="28"/>
      <c r="N13" s="70"/>
    </row>
    <row r="14" spans="2:14" ht="34.35" customHeight="1">
      <c r="B14" s="27"/>
      <c r="C14" s="415"/>
      <c r="D14" s="415"/>
      <c r="E14" s="415"/>
      <c r="F14" s="415"/>
      <c r="G14" s="415"/>
      <c r="H14" s="415"/>
      <c r="I14" s="415"/>
      <c r="J14" s="415"/>
      <c r="K14" s="415"/>
      <c r="L14" s="415"/>
      <c r="M14" s="28"/>
    </row>
    <row r="15" spans="2:14" ht="15" customHeight="1">
      <c r="B15" s="27"/>
      <c r="C15" s="415"/>
      <c r="D15" s="415"/>
      <c r="E15" s="415"/>
      <c r="F15" s="415"/>
      <c r="G15" s="415"/>
      <c r="H15" s="415"/>
      <c r="I15" s="415"/>
      <c r="J15" s="415"/>
      <c r="K15" s="415"/>
      <c r="L15" s="415"/>
      <c r="M15" s="28"/>
      <c r="N15" s="70"/>
    </row>
    <row r="16" spans="2:14" ht="140.25" customHeight="1">
      <c r="B16" s="27"/>
      <c r="C16" s="415"/>
      <c r="D16" s="415"/>
      <c r="E16" s="415"/>
      <c r="F16" s="415"/>
      <c r="G16" s="415"/>
      <c r="H16" s="415"/>
      <c r="I16" s="415"/>
      <c r="J16" s="415"/>
      <c r="K16" s="415"/>
      <c r="L16" s="415"/>
      <c r="M16" s="28"/>
      <c r="N16" s="7"/>
    </row>
    <row r="17" spans="2:21" ht="15" customHeight="1">
      <c r="B17" s="27"/>
      <c r="C17" s="415"/>
      <c r="D17" s="415"/>
      <c r="E17" s="415"/>
      <c r="F17" s="415"/>
      <c r="G17" s="415"/>
      <c r="H17" s="415"/>
      <c r="I17" s="415"/>
      <c r="J17" s="415"/>
      <c r="K17" s="415"/>
      <c r="L17" s="415"/>
      <c r="M17" s="28"/>
    </row>
    <row r="18" spans="2:21" ht="65.849999999999994" customHeight="1">
      <c r="B18" s="27"/>
      <c r="C18" s="415"/>
      <c r="D18" s="415"/>
      <c r="E18" s="415"/>
      <c r="F18" s="415"/>
      <c r="G18" s="415"/>
      <c r="H18" s="415"/>
      <c r="I18" s="415"/>
      <c r="J18" s="415"/>
      <c r="K18" s="415"/>
      <c r="L18" s="415"/>
      <c r="M18" s="28"/>
      <c r="N18" s="70"/>
    </row>
    <row r="19" spans="2:21" ht="15" hidden="1" customHeight="1">
      <c r="B19" s="27"/>
      <c r="C19" s="415"/>
      <c r="D19" s="415"/>
      <c r="E19" s="415"/>
      <c r="F19" s="415"/>
      <c r="G19" s="415"/>
      <c r="H19" s="415"/>
      <c r="I19" s="415"/>
      <c r="J19" s="415"/>
      <c r="K19" s="415"/>
      <c r="L19" s="415"/>
      <c r="M19" s="28"/>
    </row>
    <row r="20" spans="2:21" ht="19.5" hidden="1" customHeight="1">
      <c r="B20" s="27"/>
      <c r="C20" s="415"/>
      <c r="D20" s="415"/>
      <c r="E20" s="415"/>
      <c r="F20" s="415"/>
      <c r="G20" s="415"/>
      <c r="H20" s="415"/>
      <c r="I20" s="415"/>
      <c r="J20" s="415"/>
      <c r="K20" s="415"/>
      <c r="L20" s="415"/>
      <c r="M20" s="28"/>
    </row>
    <row r="21" spans="2:21" ht="51" hidden="1" customHeight="1">
      <c r="B21" s="27"/>
      <c r="C21" s="415"/>
      <c r="D21" s="415"/>
      <c r="E21" s="415"/>
      <c r="F21" s="415"/>
      <c r="G21" s="415"/>
      <c r="H21" s="415"/>
      <c r="I21" s="415"/>
      <c r="J21" s="415"/>
      <c r="K21" s="415"/>
      <c r="L21" s="415"/>
      <c r="M21" s="28"/>
    </row>
    <row r="22" spans="2:21" ht="67.5" hidden="1" customHeight="1">
      <c r="B22" s="27"/>
      <c r="C22" s="415"/>
      <c r="D22" s="415"/>
      <c r="E22" s="415"/>
      <c r="F22" s="415"/>
      <c r="G22" s="415"/>
      <c r="H22" s="415"/>
      <c r="I22" s="415"/>
      <c r="J22" s="415"/>
      <c r="K22" s="415"/>
      <c r="L22" s="415"/>
      <c r="M22" s="28"/>
    </row>
    <row r="23" spans="2:21" ht="34.5" hidden="1" customHeight="1">
      <c r="B23" s="27"/>
      <c r="C23" s="415"/>
      <c r="D23" s="415"/>
      <c r="E23" s="415"/>
      <c r="F23" s="415"/>
      <c r="G23" s="415"/>
      <c r="H23" s="415"/>
      <c r="I23" s="415"/>
      <c r="J23" s="415"/>
      <c r="K23" s="415"/>
      <c r="L23" s="415"/>
      <c r="M23" s="28"/>
    </row>
    <row r="24" spans="2:21" ht="11.85" hidden="1" customHeight="1">
      <c r="B24" s="27"/>
      <c r="C24" s="415"/>
      <c r="D24" s="415"/>
      <c r="E24" s="415"/>
      <c r="F24" s="415"/>
      <c r="G24" s="415"/>
      <c r="H24" s="415"/>
      <c r="I24" s="415"/>
      <c r="J24" s="415"/>
      <c r="K24" s="415"/>
      <c r="L24" s="415"/>
      <c r="M24" s="28"/>
      <c r="N24" s="68"/>
      <c r="O24" s="73"/>
    </row>
    <row r="25" spans="2:21" ht="23.85" customHeight="1">
      <c r="B25" s="27"/>
      <c r="C25" s="222"/>
      <c r="D25" s="222"/>
      <c r="E25" s="222"/>
      <c r="F25" s="222"/>
      <c r="G25" s="222"/>
      <c r="H25" s="222"/>
      <c r="I25" s="222"/>
      <c r="J25" s="222"/>
      <c r="K25" s="222"/>
      <c r="L25" s="222"/>
      <c r="M25" s="28"/>
      <c r="N25" s="68"/>
      <c r="O25" s="73"/>
    </row>
    <row r="26" spans="2:21" ht="257.10000000000002" customHeight="1">
      <c r="B26" s="27"/>
      <c r="C26" s="415" t="s">
        <v>288</v>
      </c>
      <c r="D26" s="415"/>
      <c r="E26" s="415"/>
      <c r="F26" s="415"/>
      <c r="G26" s="415"/>
      <c r="H26" s="415"/>
      <c r="I26" s="415"/>
      <c r="J26" s="415"/>
      <c r="K26" s="415"/>
      <c r="L26" s="415"/>
      <c r="M26" s="28"/>
      <c r="N26" s="73"/>
      <c r="O26" s="73"/>
    </row>
    <row r="27" spans="2:21" customFormat="1" ht="24.6" customHeight="1">
      <c r="B27" s="229"/>
      <c r="C27" s="419"/>
      <c r="D27" s="419"/>
      <c r="E27" s="419"/>
      <c r="F27" s="419"/>
      <c r="G27" s="419"/>
      <c r="H27" s="419"/>
      <c r="I27" s="419"/>
      <c r="J27" s="419"/>
      <c r="K27" s="419"/>
      <c r="L27" s="419"/>
      <c r="M27" s="28"/>
      <c r="N27" s="73"/>
      <c r="O27" s="73"/>
      <c r="P27" s="5"/>
      <c r="Q27" s="5"/>
      <c r="R27" s="5"/>
      <c r="S27" s="5"/>
      <c r="T27" s="5"/>
      <c r="U27" s="5"/>
    </row>
    <row r="28" spans="2:21" ht="19.350000000000001" customHeight="1">
      <c r="B28" s="27"/>
      <c r="C28" s="416" t="s">
        <v>289</v>
      </c>
      <c r="D28" s="472"/>
      <c r="E28" s="472"/>
      <c r="F28" s="472"/>
      <c r="G28" s="472"/>
      <c r="H28" s="472"/>
      <c r="I28" s="472"/>
      <c r="J28" s="472"/>
      <c r="K28" s="472"/>
      <c r="L28" s="472"/>
      <c r="M28" s="28"/>
      <c r="N28" s="68"/>
      <c r="O28" s="73"/>
    </row>
    <row r="29" spans="2:21" ht="31.35" customHeight="1">
      <c r="B29" s="27"/>
      <c r="C29" s="289" t="s">
        <v>290</v>
      </c>
      <c r="D29" s="420" t="s">
        <v>291</v>
      </c>
      <c r="E29" s="421"/>
      <c r="F29" s="421"/>
      <c r="G29" s="421"/>
      <c r="H29" s="421"/>
      <c r="I29" s="421"/>
      <c r="J29" s="421"/>
      <c r="K29" s="421"/>
      <c r="L29" s="421"/>
      <c r="M29" s="28"/>
    </row>
    <row r="30" spans="2:21" ht="28.7" customHeight="1">
      <c r="B30" s="27"/>
      <c r="C30" s="289" t="s">
        <v>290</v>
      </c>
      <c r="D30" s="420" t="s">
        <v>292</v>
      </c>
      <c r="E30" s="421"/>
      <c r="F30" s="421"/>
      <c r="G30" s="421"/>
      <c r="H30" s="421"/>
      <c r="I30" s="421"/>
      <c r="J30" s="421"/>
      <c r="K30" s="421"/>
      <c r="L30" s="421"/>
      <c r="M30" s="28"/>
    </row>
    <row r="31" spans="2:21" ht="42.6" customHeight="1">
      <c r="B31" s="27"/>
      <c r="C31" s="289" t="s">
        <v>290</v>
      </c>
      <c r="D31" s="420" t="s">
        <v>293</v>
      </c>
      <c r="E31" s="421"/>
      <c r="F31" s="421"/>
      <c r="G31" s="421"/>
      <c r="H31" s="421"/>
      <c r="I31" s="421"/>
      <c r="J31" s="421"/>
      <c r="K31" s="421"/>
      <c r="L31" s="421"/>
      <c r="M31" s="28"/>
    </row>
    <row r="32" spans="2:21" ht="18.600000000000001" customHeight="1">
      <c r="B32" s="27"/>
      <c r="C32" s="289" t="s">
        <v>290</v>
      </c>
      <c r="D32" s="420" t="s">
        <v>294</v>
      </c>
      <c r="E32" s="421"/>
      <c r="F32" s="421"/>
      <c r="G32" s="421"/>
      <c r="H32" s="421"/>
      <c r="I32" s="421"/>
      <c r="J32" s="421"/>
      <c r="K32" s="421"/>
      <c r="L32" s="421"/>
      <c r="M32" s="28"/>
    </row>
    <row r="33" spans="2:16" ht="31.7" customHeight="1">
      <c r="B33" s="27"/>
      <c r="C33" s="289"/>
      <c r="D33" s="421" t="s">
        <v>295</v>
      </c>
      <c r="E33" s="421"/>
      <c r="F33" s="421"/>
      <c r="G33" s="421"/>
      <c r="H33" s="421"/>
      <c r="I33" s="421"/>
      <c r="J33" s="421"/>
      <c r="K33" s="421"/>
      <c r="L33" s="421"/>
      <c r="M33" s="28"/>
    </row>
    <row r="34" spans="2:16" ht="14.45" customHeight="1">
      <c r="B34" s="27"/>
      <c r="C34" s="289" t="s">
        <v>290</v>
      </c>
      <c r="D34" s="420" t="s">
        <v>296</v>
      </c>
      <c r="E34" s="421"/>
      <c r="F34" s="421"/>
      <c r="G34" s="421"/>
      <c r="H34" s="421"/>
      <c r="I34" s="421"/>
      <c r="J34" s="421"/>
      <c r="K34" s="421"/>
      <c r="L34" s="421"/>
      <c r="M34" s="28"/>
    </row>
    <row r="35" spans="2:16" ht="42.6" customHeight="1">
      <c r="B35" s="27"/>
      <c r="C35" s="289" t="s">
        <v>290</v>
      </c>
      <c r="D35" s="420" t="s">
        <v>297</v>
      </c>
      <c r="E35" s="421"/>
      <c r="F35" s="421"/>
      <c r="G35" s="421"/>
      <c r="H35" s="421"/>
      <c r="I35" s="421"/>
      <c r="J35" s="421"/>
      <c r="K35" s="421"/>
      <c r="L35" s="421"/>
      <c r="M35" s="28"/>
    </row>
    <row r="36" spans="2:16" ht="28.7" customHeight="1">
      <c r="B36" s="27"/>
      <c r="C36" s="289" t="s">
        <v>290</v>
      </c>
      <c r="D36" s="420" t="s">
        <v>298</v>
      </c>
      <c r="E36" s="421"/>
      <c r="F36" s="421"/>
      <c r="G36" s="421"/>
      <c r="H36" s="421"/>
      <c r="I36" s="421"/>
      <c r="J36" s="421"/>
      <c r="K36" s="421"/>
      <c r="L36" s="421"/>
      <c r="M36" s="28"/>
    </row>
    <row r="37" spans="2:16" ht="30" customHeight="1">
      <c r="B37" s="27"/>
      <c r="C37" s="289" t="s">
        <v>290</v>
      </c>
      <c r="D37" s="420" t="s">
        <v>299</v>
      </c>
      <c r="E37" s="421"/>
      <c r="F37" s="421"/>
      <c r="G37" s="421"/>
      <c r="H37" s="421"/>
      <c r="I37" s="421"/>
      <c r="J37" s="421"/>
      <c r="K37" s="421"/>
      <c r="L37" s="421"/>
      <c r="M37" s="28"/>
    </row>
    <row r="38" spans="2:16" ht="14.45" customHeight="1">
      <c r="B38" s="27"/>
      <c r="C38" s="289" t="s">
        <v>290</v>
      </c>
      <c r="D38" s="420" t="s">
        <v>300</v>
      </c>
      <c r="E38" s="421"/>
      <c r="F38" s="421"/>
      <c r="G38" s="421"/>
      <c r="H38" s="421"/>
      <c r="I38" s="421"/>
      <c r="J38" s="421"/>
      <c r="K38" s="421"/>
      <c r="L38" s="288"/>
      <c r="M38" s="28"/>
    </row>
    <row r="39" spans="2:16" ht="28.35" customHeight="1">
      <c r="B39" s="27"/>
      <c r="C39" s="289" t="s">
        <v>290</v>
      </c>
      <c r="D39" s="420" t="s">
        <v>301</v>
      </c>
      <c r="E39" s="421"/>
      <c r="F39" s="421"/>
      <c r="G39" s="421"/>
      <c r="H39" s="421"/>
      <c r="I39" s="421"/>
      <c r="J39" s="421"/>
      <c r="K39" s="421"/>
      <c r="L39" s="421"/>
      <c r="M39" s="28"/>
    </row>
    <row r="40" spans="2:16" ht="33.6" customHeight="1">
      <c r="B40" s="27"/>
      <c r="C40" s="289" t="s">
        <v>290</v>
      </c>
      <c r="D40" s="420" t="s">
        <v>302</v>
      </c>
      <c r="E40" s="421"/>
      <c r="F40" s="421"/>
      <c r="G40" s="421"/>
      <c r="H40" s="421"/>
      <c r="I40" s="421"/>
      <c r="J40" s="421"/>
      <c r="K40" s="421"/>
      <c r="L40" s="421"/>
      <c r="M40" s="28"/>
    </row>
    <row r="41" spans="2:16" ht="11.1" customHeight="1">
      <c r="B41" s="27"/>
      <c r="C41" s="473" t="s">
        <v>303</v>
      </c>
      <c r="D41" s="473"/>
      <c r="E41" s="473"/>
      <c r="F41" s="473"/>
      <c r="G41" s="473"/>
      <c r="H41" s="473"/>
      <c r="I41" s="473"/>
      <c r="J41" s="473"/>
      <c r="K41" s="473"/>
      <c r="L41" s="473"/>
      <c r="M41" s="28"/>
    </row>
    <row r="42" spans="2:16" ht="15" thickBot="1">
      <c r="B42" s="29"/>
      <c r="C42" s="474"/>
      <c r="D42" s="475"/>
      <c r="E42" s="475"/>
      <c r="F42" s="475"/>
      <c r="G42" s="475"/>
      <c r="H42" s="475"/>
      <c r="I42" s="475"/>
      <c r="J42" s="475"/>
      <c r="K42" s="475"/>
      <c r="L42" s="475"/>
      <c r="M42" s="30"/>
    </row>
    <row r="43" spans="2:16">
      <c r="C43" s="450"/>
      <c r="D43" s="450"/>
      <c r="E43" s="450"/>
      <c r="F43" s="450"/>
      <c r="G43" s="450"/>
      <c r="H43" s="450"/>
      <c r="I43" s="450"/>
      <c r="J43" s="450"/>
      <c r="K43" s="450"/>
      <c r="L43" s="450"/>
    </row>
    <row r="44" spans="2:16">
      <c r="C44" s="450"/>
      <c r="D44" s="450"/>
      <c r="E44" s="450"/>
      <c r="F44" s="450"/>
      <c r="G44" s="450"/>
      <c r="H44" s="450"/>
      <c r="I44" s="450"/>
      <c r="J44" s="450"/>
      <c r="K44" s="450"/>
      <c r="L44" s="450"/>
    </row>
    <row r="45" spans="2:16" ht="26.25" customHeight="1"/>
    <row r="46" spans="2:16" ht="26.25" customHeight="1">
      <c r="B46" s="324"/>
      <c r="C46" s="324"/>
      <c r="D46" s="324"/>
      <c r="E46" s="324"/>
      <c r="F46" s="324"/>
      <c r="G46" s="324"/>
      <c r="H46" s="324"/>
      <c r="I46" s="324"/>
      <c r="J46" s="324"/>
      <c r="K46" s="324"/>
      <c r="L46" s="324"/>
      <c r="M46" s="324"/>
      <c r="N46" s="51"/>
      <c r="O46" s="51"/>
      <c r="P46" s="51"/>
    </row>
    <row r="47" spans="2:16" ht="14.45" customHeight="1">
      <c r="B47" s="51"/>
      <c r="C47" s="51"/>
      <c r="D47" s="51"/>
      <c r="E47" s="51"/>
      <c r="F47" s="51"/>
      <c r="G47" s="51"/>
      <c r="H47" s="51"/>
      <c r="I47" s="51"/>
      <c r="J47" s="51"/>
      <c r="K47" s="51"/>
      <c r="L47" s="51"/>
      <c r="M47" s="51"/>
      <c r="N47" s="286"/>
      <c r="O47" s="286"/>
    </row>
    <row r="48" spans="2:16" ht="20.45" customHeight="1">
      <c r="B48" s="290" t="s">
        <v>25</v>
      </c>
      <c r="C48" s="290"/>
      <c r="D48" s="290"/>
      <c r="E48" s="290"/>
      <c r="F48" s="290"/>
      <c r="G48" s="290"/>
      <c r="H48" s="290"/>
      <c r="I48" s="290"/>
      <c r="J48" s="290"/>
      <c r="K48" s="290"/>
      <c r="L48" s="290"/>
      <c r="M48" s="286"/>
    </row>
    <row r="49" spans="2:2">
      <c r="B49" s="5" t="s">
        <v>26</v>
      </c>
    </row>
    <row r="54" spans="2:2" ht="34.35" customHeight="1"/>
  </sheetData>
  <mergeCells count="28">
    <mergeCell ref="B48:L48"/>
    <mergeCell ref="D29:L29"/>
    <mergeCell ref="D30:L30"/>
    <mergeCell ref="D31:L31"/>
    <mergeCell ref="D32:L32"/>
    <mergeCell ref="D33:L33"/>
    <mergeCell ref="D34:L34"/>
    <mergeCell ref="D35:L35"/>
    <mergeCell ref="D36:L36"/>
    <mergeCell ref="D37:L37"/>
    <mergeCell ref="D38:K38"/>
    <mergeCell ref="D39:L39"/>
    <mergeCell ref="D40:L40"/>
    <mergeCell ref="C9:L24"/>
    <mergeCell ref="B46:M46"/>
    <mergeCell ref="C28:L28"/>
    <mergeCell ref="B2:M2"/>
    <mergeCell ref="C4:L4"/>
    <mergeCell ref="C43:L43"/>
    <mergeCell ref="C44:L44"/>
    <mergeCell ref="C42:L42"/>
    <mergeCell ref="C41:L41"/>
    <mergeCell ref="C26:L26"/>
    <mergeCell ref="C5:L5"/>
    <mergeCell ref="C7:L7"/>
    <mergeCell ref="C6:L6"/>
    <mergeCell ref="C8:L8"/>
    <mergeCell ref="C27:L27"/>
  </mergeCells>
  <phoneticPr fontId="104" type="noConversion"/>
  <hyperlinks>
    <hyperlink ref="B48" r:id="rId1" display="https://creativecommons.org/licenses/by-nc-sa/3.0/igo" xr:uid="{5770FF13-6752-4EED-9FEA-826D2C37E37B}"/>
    <hyperlink ref="D29:L29" r:id="rId2" display="COVID-19 advice for the public - https://www.who.int/emergencies/diseases/novel-coronavirus-2019/advice-for-public" xr:uid="{B35F2816-AAE6-4F82-AC83-ABF2823FD261}"/>
    <hyperlink ref="D30:L30" r:id="rId3" display="Q&amp;As on COVID-19 - https://www.who.int/emergencies/diseases/novel-coronavirus-2019/question-and-answers-hub" xr:uid="{83424B2D-EB57-41EB-9802-E15A2858A49D}"/>
    <hyperlink ref="D31:L31" r:id="rId4" display="COVID-19 Global Risk Communication and Community Engagement Strategy – interim guidance - https://www.who.int/publications/i/item/covid-19-global-risk-communication-and-community-engagement-strategy" xr:uid="{F7829919-EA05-4845-B129-893D4CA83FF7}"/>
    <hyperlink ref="D32:L32" r:id="rId5" display="WHO Infodemic Management Resources https://www.who.int/health-topics/infodemic " xr:uid="{8142F6E1-45C0-4056-9622-BD8D1E25A9CD}"/>
    <hyperlink ref="D33:L33" r:id="rId6" display="(https://www.who.int/publications/i/item/covid-19-global-risk-communication-and-community-engagement-strategy)" xr:uid="{3D4162C4-FE16-4972-B2F3-74EA3256BE8A}"/>
    <hyperlink ref="D34:L34" r:id="rId7" display="WHO EARS Platform for Social Listening on COVID-19 https://www.who-ears.com " xr:uid="{A207FDA7-6080-4113-843F-78F4D365FB78}"/>
    <hyperlink ref="D35:L35" r:id="rId8" display="Risk Communication and Community Engagement (RCCE) Action Plan Guidance COVID-19 Preparedness and Response (https://www.who.int/emergencies/diseases/novel-coronavirus-2019/technical-guidance/risk-communication-and-community-engagement) " xr:uid="{A6CE10E7-8DD9-414E-8CE3-88F0ED40BCDE}"/>
    <hyperlink ref="D36:L36" r:id="rId9" display="Young people and COVID-19: Behavioural considerations for promoting safe behaviours (https://www.who.int/publications/i/item/978-92-4-002831-9)" xr:uid="{890A35D1-C631-4F4B-B7D9-F7632ED56B34}"/>
    <hyperlink ref="D37:L37" r:id="rId10" display="Communication Risk in Public Health Emergencies Guideline (https://www.who.int/publications/i/item/communicating-risk-in-public-health-emergencies)" xr:uid="{16C57FB2-3E54-4AEB-B2A7-FB702DE89375}"/>
    <hyperlink ref="D38:K38" r:id="rId11" display="Risk Communication Essentials - Training - https://openwho.org/courses/risk-communication" xr:uid="{6843768A-171B-4F50-986B-01F6DABEABEE}"/>
    <hyperlink ref="D39:L39" r:id="rId12" display="COVID-19 infodemic management: risk communication and community engagement challenges - https://openwho.org/courses/RCCE-COVID-19             " xr:uid="{E1C9AD4B-A4B8-4D9D-8BEF-A6BA9990D4E0}"/>
    <hyperlink ref="D40:L40" r:id="rId13" display="OpenWHO. Infodemic Management 101. Online course: https://openwho.org/courses/infodemic-management-101" xr:uid="{2D3D586C-B3D5-4F71-BC13-8D26AE6192BC}"/>
  </hyperlinks>
  <pageMargins left="0.7" right="0.7" top="0.75" bottom="0.75" header="0.3" footer="0.3"/>
  <pageSetup orientation="portrait" r:id="rId14"/>
  <drawing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B94FF-0B08-F243-B0E3-49EAF3AD6AC3}">
  <dimension ref="B1:P47"/>
  <sheetViews>
    <sheetView zoomScale="60" zoomScaleNormal="60" workbookViewId="0">
      <selection activeCell="O43" sqref="O43"/>
    </sheetView>
  </sheetViews>
  <sheetFormatPr defaultColWidth="10.7109375" defaultRowHeight="14.45"/>
  <cols>
    <col min="1" max="1" width="10.7109375" style="5"/>
    <col min="2" max="2" width="10.28515625" style="5" customWidth="1"/>
    <col min="3" max="3" width="10.7109375" style="5"/>
    <col min="4" max="4" width="18.42578125" style="5" customWidth="1"/>
    <col min="5" max="14" width="10.7109375" style="5"/>
    <col min="15" max="15" width="1" style="5" customWidth="1"/>
    <col min="16" max="16" width="30.28515625" style="5" customWidth="1"/>
    <col min="17" max="16384" width="10.7109375" style="5"/>
  </cols>
  <sheetData>
    <row r="1" spans="2:16" ht="65.45" customHeight="1"/>
    <row r="2" spans="2:16" ht="15" thickBot="1"/>
    <row r="3" spans="2:16" ht="33.6">
      <c r="B3" s="423" t="s">
        <v>304</v>
      </c>
      <c r="C3" s="424"/>
      <c r="D3" s="424"/>
      <c r="E3" s="424"/>
      <c r="F3" s="424"/>
      <c r="G3" s="424"/>
      <c r="H3" s="424"/>
      <c r="I3" s="424"/>
      <c r="J3" s="424"/>
      <c r="K3" s="424"/>
      <c r="L3" s="424"/>
      <c r="M3" s="424"/>
      <c r="N3" s="424"/>
      <c r="O3" s="424"/>
      <c r="P3" s="425"/>
    </row>
    <row r="4" spans="2:16" ht="27" customHeight="1">
      <c r="B4" s="91"/>
      <c r="P4" s="92"/>
    </row>
    <row r="5" spans="2:16" ht="45" customHeight="1">
      <c r="B5" s="432" t="s">
        <v>305</v>
      </c>
      <c r="C5" s="433"/>
      <c r="D5" s="433"/>
      <c r="E5" s="433"/>
      <c r="F5" s="433"/>
      <c r="G5" s="433"/>
      <c r="H5" s="433"/>
      <c r="I5" s="433"/>
      <c r="J5" s="433"/>
      <c r="K5" s="433"/>
      <c r="L5" s="433"/>
      <c r="M5" s="433"/>
      <c r="N5" s="433"/>
      <c r="O5" s="433"/>
      <c r="P5" s="105">
        <f>'6. Decision Matrix'!G8</f>
        <v>11</v>
      </c>
    </row>
    <row r="6" spans="2:16" ht="28.5">
      <c r="B6" s="99"/>
      <c r="C6" s="100"/>
      <c r="D6" s="426"/>
      <c r="E6" s="426"/>
      <c r="F6" s="426"/>
      <c r="G6" s="426"/>
      <c r="H6" s="426"/>
      <c r="I6" s="426"/>
      <c r="J6" s="426"/>
      <c r="K6" s="426"/>
      <c r="L6" s="426"/>
      <c r="M6" s="426"/>
      <c r="N6" s="426"/>
      <c r="O6" s="426"/>
      <c r="P6" s="106"/>
    </row>
    <row r="7" spans="2:16" ht="45" customHeight="1">
      <c r="B7" s="432" t="s">
        <v>306</v>
      </c>
      <c r="C7" s="433"/>
      <c r="D7" s="433"/>
      <c r="E7" s="433"/>
      <c r="F7" s="433"/>
      <c r="G7" s="433"/>
      <c r="H7" s="433"/>
      <c r="I7" s="433"/>
      <c r="J7" s="433"/>
      <c r="K7" s="433"/>
      <c r="L7" s="433"/>
      <c r="M7" s="433"/>
      <c r="N7" s="433"/>
      <c r="O7" s="433"/>
      <c r="P7" s="107">
        <f>'6. Decision Matrix'!G10</f>
        <v>0</v>
      </c>
    </row>
    <row r="8" spans="2:16" ht="28.5">
      <c r="B8" s="99"/>
      <c r="C8" s="100"/>
      <c r="D8" s="426"/>
      <c r="E8" s="426"/>
      <c r="F8" s="426"/>
      <c r="G8" s="426"/>
      <c r="H8" s="426"/>
      <c r="I8" s="426"/>
      <c r="J8" s="426"/>
      <c r="K8" s="426"/>
      <c r="L8" s="426"/>
      <c r="M8" s="426"/>
      <c r="N8" s="426"/>
      <c r="O8" s="426"/>
      <c r="P8" s="106"/>
    </row>
    <row r="9" spans="2:16" ht="45" customHeight="1">
      <c r="B9" s="432" t="s">
        <v>254</v>
      </c>
      <c r="C9" s="433"/>
      <c r="D9" s="433"/>
      <c r="E9" s="433"/>
      <c r="F9" s="433"/>
      <c r="G9" s="433"/>
      <c r="H9" s="433"/>
      <c r="I9" s="433"/>
      <c r="J9" s="433"/>
      <c r="K9" s="433"/>
      <c r="L9" s="433"/>
      <c r="M9" s="433"/>
      <c r="N9" s="433"/>
      <c r="O9" s="433"/>
      <c r="P9" s="107" t="str">
        <f>'6. Decision Matrix'!G12</f>
        <v>MODERATE</v>
      </c>
    </row>
    <row r="10" spans="2:16">
      <c r="B10" s="91"/>
      <c r="P10" s="92"/>
    </row>
    <row r="11" spans="2:16" ht="15" thickBot="1">
      <c r="B11" s="93"/>
      <c r="C11" s="94"/>
      <c r="D11" s="94"/>
      <c r="E11" s="94"/>
      <c r="F11" s="94"/>
      <c r="G11" s="94"/>
      <c r="H11" s="94"/>
      <c r="I11" s="94"/>
      <c r="J11" s="94"/>
      <c r="K11" s="94"/>
      <c r="L11" s="94"/>
      <c r="M11" s="94"/>
      <c r="N11" s="94"/>
      <c r="O11" s="94"/>
      <c r="P11" s="95"/>
    </row>
    <row r="13" spans="2:16" ht="15" thickBot="1"/>
    <row r="14" spans="2:16" ht="28.5">
      <c r="B14" s="427" t="s">
        <v>307</v>
      </c>
      <c r="C14" s="428"/>
      <c r="D14" s="428"/>
      <c r="E14" s="428"/>
      <c r="F14" s="102"/>
      <c r="G14" s="89"/>
      <c r="H14" s="89"/>
      <c r="I14" s="89"/>
      <c r="J14" s="89"/>
      <c r="K14" s="89"/>
      <c r="L14" s="89"/>
      <c r="M14" s="89"/>
      <c r="N14" s="89"/>
      <c r="O14" s="89"/>
      <c r="P14" s="90"/>
    </row>
    <row r="15" spans="2:16">
      <c r="B15" s="429"/>
      <c r="C15" s="414"/>
      <c r="D15" s="414"/>
      <c r="P15" s="92"/>
    </row>
    <row r="16" spans="2:16" ht="28.5">
      <c r="B16" s="430"/>
      <c r="C16" s="431"/>
      <c r="D16" s="431"/>
      <c r="E16" s="431"/>
      <c r="F16" s="98"/>
      <c r="P16" s="92"/>
    </row>
    <row r="17" spans="2:16" ht="28.5">
      <c r="B17" s="103"/>
      <c r="C17" s="97"/>
      <c r="D17" s="97"/>
      <c r="E17" s="97"/>
      <c r="F17" s="98"/>
      <c r="P17" s="92"/>
    </row>
    <row r="18" spans="2:16" ht="28.5">
      <c r="B18" s="430"/>
      <c r="C18" s="431"/>
      <c r="D18" s="431"/>
      <c r="E18" s="431"/>
      <c r="F18" s="98"/>
      <c r="P18" s="92"/>
    </row>
    <row r="19" spans="2:16">
      <c r="B19" s="91"/>
      <c r="P19" s="92"/>
    </row>
    <row r="20" spans="2:16">
      <c r="B20" s="91"/>
      <c r="P20" s="92"/>
    </row>
    <row r="21" spans="2:16" ht="15" thickBot="1">
      <c r="B21" s="93"/>
      <c r="C21" s="94"/>
      <c r="D21" s="94"/>
      <c r="E21" s="94"/>
      <c r="F21" s="94"/>
      <c r="G21" s="94"/>
      <c r="H21" s="94"/>
      <c r="I21" s="94"/>
      <c r="J21" s="94"/>
      <c r="K21" s="94"/>
      <c r="L21" s="94"/>
      <c r="M21" s="94"/>
      <c r="N21" s="94"/>
      <c r="O21" s="94"/>
      <c r="P21" s="95"/>
    </row>
    <row r="23" spans="2:16" ht="28.5">
      <c r="B23" s="101" t="s">
        <v>308</v>
      </c>
    </row>
    <row r="24" spans="2:16" ht="18.600000000000001">
      <c r="B24" s="104" t="s">
        <v>309</v>
      </c>
      <c r="C24" s="476" t="s">
        <v>310</v>
      </c>
      <c r="D24" s="476"/>
      <c r="E24" s="476" t="s">
        <v>311</v>
      </c>
      <c r="F24" s="476"/>
      <c r="G24" s="476"/>
      <c r="H24" s="476"/>
      <c r="I24" s="476" t="s">
        <v>312</v>
      </c>
      <c r="J24" s="476"/>
      <c r="K24" s="476"/>
      <c r="L24" s="476"/>
    </row>
    <row r="25" spans="2:16" ht="30" customHeight="1">
      <c r="B25" s="108">
        <v>1</v>
      </c>
      <c r="C25" s="477"/>
      <c r="D25" s="477"/>
      <c r="E25" s="477"/>
      <c r="F25" s="477"/>
      <c r="G25" s="477"/>
      <c r="H25" s="477"/>
      <c r="I25" s="478"/>
      <c r="J25" s="478"/>
      <c r="K25" s="478"/>
      <c r="L25" s="478"/>
    </row>
    <row r="26" spans="2:16" ht="30" customHeight="1">
      <c r="B26" s="109">
        <v>2</v>
      </c>
      <c r="C26" s="479"/>
      <c r="D26" s="479"/>
      <c r="E26" s="479"/>
      <c r="F26" s="479"/>
      <c r="G26" s="479"/>
      <c r="H26" s="479"/>
      <c r="I26" s="480"/>
      <c r="J26" s="480"/>
      <c r="K26" s="480"/>
      <c r="L26" s="480"/>
    </row>
    <row r="27" spans="2:16" ht="30" customHeight="1">
      <c r="B27" s="109">
        <v>3</v>
      </c>
      <c r="C27" s="479"/>
      <c r="D27" s="479"/>
      <c r="E27" s="479"/>
      <c r="F27" s="479"/>
      <c r="G27" s="479"/>
      <c r="H27" s="479"/>
      <c r="I27" s="480"/>
      <c r="J27" s="480"/>
      <c r="K27" s="480"/>
      <c r="L27" s="480"/>
    </row>
    <row r="28" spans="2:16" ht="30" customHeight="1">
      <c r="B28" s="109">
        <v>4</v>
      </c>
      <c r="C28" s="479"/>
      <c r="D28" s="479"/>
      <c r="E28" s="479"/>
      <c r="F28" s="479"/>
      <c r="G28" s="479"/>
      <c r="H28" s="479"/>
      <c r="I28" s="480"/>
      <c r="J28" s="480"/>
      <c r="K28" s="480"/>
      <c r="L28" s="480"/>
    </row>
    <row r="29" spans="2:16" ht="30" customHeight="1">
      <c r="B29" s="108">
        <v>5</v>
      </c>
      <c r="C29" s="479"/>
      <c r="D29" s="479"/>
      <c r="E29" s="479"/>
      <c r="F29" s="479"/>
      <c r="G29" s="479"/>
      <c r="H29" s="479"/>
      <c r="I29" s="480"/>
      <c r="J29" s="480"/>
      <c r="K29" s="480"/>
      <c r="L29" s="480"/>
    </row>
    <row r="30" spans="2:16" ht="30" customHeight="1">
      <c r="B30" s="108">
        <v>6</v>
      </c>
      <c r="C30" s="479"/>
      <c r="D30" s="479"/>
      <c r="E30" s="479"/>
      <c r="F30" s="479"/>
      <c r="G30" s="479"/>
      <c r="H30" s="479"/>
      <c r="I30" s="480"/>
      <c r="J30" s="480"/>
      <c r="K30" s="480"/>
      <c r="L30" s="480"/>
    </row>
    <row r="31" spans="2:16" ht="30" customHeight="1">
      <c r="B31" s="108">
        <v>7</v>
      </c>
      <c r="C31" s="479"/>
      <c r="D31" s="479"/>
      <c r="E31" s="479"/>
      <c r="F31" s="479"/>
      <c r="G31" s="479"/>
      <c r="H31" s="479"/>
      <c r="I31" s="480"/>
      <c r="J31" s="480"/>
      <c r="K31" s="480"/>
      <c r="L31" s="480"/>
    </row>
    <row r="32" spans="2:16" ht="30" customHeight="1">
      <c r="B32" s="108">
        <v>8</v>
      </c>
      <c r="C32" s="479"/>
      <c r="D32" s="479"/>
      <c r="E32" s="479"/>
      <c r="F32" s="479"/>
      <c r="G32" s="479"/>
      <c r="H32" s="479"/>
      <c r="I32" s="480"/>
      <c r="J32" s="480"/>
      <c r="K32" s="480"/>
      <c r="L32" s="480"/>
    </row>
    <row r="33" spans="2:15" ht="30" customHeight="1">
      <c r="B33" s="108">
        <v>9</v>
      </c>
      <c r="C33" s="479"/>
      <c r="D33" s="479"/>
      <c r="E33" s="479"/>
      <c r="F33" s="479"/>
      <c r="G33" s="479"/>
      <c r="H33" s="479"/>
      <c r="I33" s="480"/>
      <c r="J33" s="480"/>
      <c r="K33" s="480"/>
      <c r="L33" s="480"/>
    </row>
    <row r="34" spans="2:15" ht="30" customHeight="1">
      <c r="B34" s="108">
        <v>10</v>
      </c>
      <c r="C34" s="479"/>
      <c r="D34" s="479"/>
      <c r="E34" s="479"/>
      <c r="F34" s="479"/>
      <c r="G34" s="479"/>
      <c r="H34" s="479"/>
      <c r="I34" s="480"/>
      <c r="J34" s="480"/>
      <c r="K34" s="480"/>
      <c r="L34" s="480"/>
    </row>
    <row r="46" spans="2:15" ht="15.6">
      <c r="B46" s="422" t="s">
        <v>313</v>
      </c>
      <c r="C46" s="422"/>
      <c r="D46" s="422"/>
      <c r="E46" s="422"/>
      <c r="F46" s="422"/>
      <c r="G46" s="422"/>
      <c r="H46" s="422"/>
      <c r="I46" s="422"/>
      <c r="J46" s="422"/>
      <c r="K46" s="422"/>
      <c r="L46" s="422"/>
      <c r="M46" s="422"/>
      <c r="N46" s="422"/>
      <c r="O46" s="422"/>
    </row>
    <row r="47" spans="2:15" ht="18.600000000000001" customHeight="1">
      <c r="B47" s="481" t="s">
        <v>26</v>
      </c>
      <c r="C47" s="481"/>
      <c r="D47" s="481"/>
      <c r="E47" s="481"/>
      <c r="F47" s="481"/>
      <c r="G47" s="481"/>
      <c r="H47" s="481"/>
      <c r="I47" s="481"/>
      <c r="J47" s="481"/>
      <c r="K47" s="481"/>
      <c r="L47" s="481"/>
      <c r="M47" s="481"/>
      <c r="N47" s="481"/>
      <c r="O47" s="481"/>
    </row>
  </sheetData>
  <mergeCells count="45">
    <mergeCell ref="I31:L31"/>
    <mergeCell ref="I32:L32"/>
    <mergeCell ref="I33:L33"/>
    <mergeCell ref="I24:L24"/>
    <mergeCell ref="I25:L25"/>
    <mergeCell ref="I26:L26"/>
    <mergeCell ref="I27:L27"/>
    <mergeCell ref="I28:L28"/>
    <mergeCell ref="E24:H24"/>
    <mergeCell ref="E25:H25"/>
    <mergeCell ref="E26:H26"/>
    <mergeCell ref="E27:H27"/>
    <mergeCell ref="E28:H28"/>
    <mergeCell ref="C26:D26"/>
    <mergeCell ref="C27:D27"/>
    <mergeCell ref="C28:D28"/>
    <mergeCell ref="I34:L34"/>
    <mergeCell ref="C34:D34"/>
    <mergeCell ref="E29:H29"/>
    <mergeCell ref="E30:H30"/>
    <mergeCell ref="E31:H31"/>
    <mergeCell ref="E32:H32"/>
    <mergeCell ref="E33:H33"/>
    <mergeCell ref="E34:H34"/>
    <mergeCell ref="C29:D29"/>
    <mergeCell ref="C30:D30"/>
    <mergeCell ref="C31:D31"/>
    <mergeCell ref="I29:L29"/>
    <mergeCell ref="I30:L30"/>
    <mergeCell ref="B46:O46"/>
    <mergeCell ref="B47:O47"/>
    <mergeCell ref="B3:P3"/>
    <mergeCell ref="D6:O6"/>
    <mergeCell ref="D8:O8"/>
    <mergeCell ref="B14:E14"/>
    <mergeCell ref="B15:D15"/>
    <mergeCell ref="B16:E16"/>
    <mergeCell ref="B18:E18"/>
    <mergeCell ref="B5:O5"/>
    <mergeCell ref="B7:O7"/>
    <mergeCell ref="B9:O9"/>
    <mergeCell ref="C32:D32"/>
    <mergeCell ref="C33:D33"/>
    <mergeCell ref="C24:D24"/>
    <mergeCell ref="C25:D25"/>
  </mergeCells>
  <phoneticPr fontId="104" type="noConversion"/>
  <hyperlinks>
    <hyperlink ref="B46" r:id="rId1" display="https://creativecommons.org/licenses/by-nc-sa/3.0/igo" xr:uid="{C0C81F1C-6FBA-4CCF-8A3B-6EBDF969D524}"/>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3"/>
  <sheetViews>
    <sheetView workbookViewId="0">
      <selection activeCell="D46" sqref="D46:D48"/>
    </sheetView>
  </sheetViews>
  <sheetFormatPr defaultColWidth="8.7109375" defaultRowHeight="14.45"/>
  <cols>
    <col min="1" max="1" width="9.28515625" customWidth="1"/>
    <col min="11" max="12" width="12.42578125" customWidth="1"/>
    <col min="13" max="13" width="13.7109375" customWidth="1"/>
    <col min="14" max="14" width="13.28515625" customWidth="1"/>
  </cols>
  <sheetData>
    <row r="1" spans="1:1" ht="27" customHeight="1"/>
    <row r="8" spans="1:1">
      <c r="A8">
        <v>0</v>
      </c>
    </row>
    <row r="9" spans="1:1">
      <c r="A9">
        <v>1</v>
      </c>
    </row>
    <row r="11" spans="1:1">
      <c r="A11">
        <v>0</v>
      </c>
    </row>
    <row r="12" spans="1:1">
      <c r="A12">
        <v>1</v>
      </c>
    </row>
    <row r="13" spans="1:1">
      <c r="A13">
        <v>2</v>
      </c>
    </row>
    <row r="16" spans="1:1">
      <c r="A16">
        <v>1</v>
      </c>
    </row>
    <row r="17" spans="1:1">
      <c r="A17">
        <v>2</v>
      </c>
    </row>
    <row r="18" spans="1:1">
      <c r="A18">
        <v>3</v>
      </c>
    </row>
    <row r="20" spans="1:1">
      <c r="A20" t="s">
        <v>314</v>
      </c>
    </row>
    <row r="21" spans="1:1">
      <c r="A21" t="s">
        <v>315</v>
      </c>
    </row>
    <row r="22" spans="1:1">
      <c r="A22" t="s">
        <v>316</v>
      </c>
    </row>
    <row r="23" spans="1:1">
      <c r="A23" t="s">
        <v>59</v>
      </c>
    </row>
  </sheetData>
  <phoneticPr fontId="104"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5AD279DAAE2294AA26308D239E1F6F1" ma:contentTypeVersion="2" ma:contentTypeDescription="Create a new document." ma:contentTypeScope="" ma:versionID="aa3a395c58ea8fb608f820fef8ce5e72">
  <xsd:schema xmlns:xsd="http://www.w3.org/2001/XMLSchema" xmlns:xs="http://www.w3.org/2001/XMLSchema" xmlns:p="http://schemas.microsoft.com/office/2006/metadata/properties" xmlns:ns2="b4454b6d-b0f8-4947-a6a1-64b7251071bd" targetNamespace="http://schemas.microsoft.com/office/2006/metadata/properties" ma:root="true" ma:fieldsID="ff3dd496b6908095738911f21518c2f5" ns2:_="">
    <xsd:import namespace="b4454b6d-b0f8-4947-a6a1-64b7251071b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454b6d-b0f8-4947-a6a1-64b7251071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C2FB5C4-BAC0-4475-8BDA-94E2CC9644DB}"/>
</file>

<file path=customXml/itemProps2.xml><?xml version="1.0" encoding="utf-8"?>
<ds:datastoreItem xmlns:ds="http://schemas.openxmlformats.org/officeDocument/2006/customXml" ds:itemID="{BEA2E383-C50B-43DF-9FEC-85F7CADD754E}"/>
</file>

<file path=customXml/itemProps3.xml><?xml version="1.0" encoding="utf-8"?>
<ds:datastoreItem xmlns:ds="http://schemas.openxmlformats.org/officeDocument/2006/customXml" ds:itemID="{380F5C02-52F6-4E46-9119-20A0A7476D1E}"/>
</file>

<file path=docProps/app.xml><?xml version="1.0" encoding="utf-8"?>
<Properties xmlns="http://schemas.openxmlformats.org/officeDocument/2006/extended-properties" xmlns:vt="http://schemas.openxmlformats.org/officeDocument/2006/docPropsVTypes">
  <Application>Microsoft Excel Online</Application>
  <Manager/>
  <Company>Johns Hopkins Center for Health Security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WHO COVID Generic Risk Assessment</dc:title>
  <dc:subject/>
  <dc:creator>Lucia Mullen</dc:creator>
  <cp:keywords/>
  <dc:description/>
  <cp:lastModifiedBy>Joel Shobe</cp:lastModifiedBy>
  <cp:revision/>
  <dcterms:created xsi:type="dcterms:W3CDTF">2020-03-04T17:33:16Z</dcterms:created>
  <dcterms:modified xsi:type="dcterms:W3CDTF">2022-08-30T13:59:40Z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0x010100E2156C3ADD9CB046B7EA7179B412F3AD</vt:lpwstr>
  </property>
</Properties>
</file>